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共通データ\☆検査規程、要領、基準改正関係☆\週休２日制工事\■　週休２日制工事改正（令和8年4月1日～）\★確認表データ\"/>
    </mc:Choice>
  </mc:AlternateContent>
  <xr:revisionPtr revIDLastSave="0" documentId="13_ncr:1_{A86245D3-3E52-4A3B-9CD3-F8469B7C8E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【入力用】" sheetId="66" r:id="rId1"/>
    <sheet name="※記入方法" sheetId="67" r:id="rId2"/>
    <sheet name="※記入例（6月）" sheetId="68" r:id="rId3"/>
    <sheet name="※記入例（7月）" sheetId="69" r:id="rId4"/>
    <sheet name="※記入例（８月）" sheetId="70" r:id="rId5"/>
    <sheet name="※記入例（9月）" sheetId="71" r:id="rId6"/>
  </sheets>
  <definedNames>
    <definedName name="_xlnm.Print_Area" localSheetId="0">【入力用】!$A$1:$P$54</definedName>
    <definedName name="_xlnm.Print_Area" localSheetId="1">※記入方法!$A$1:$P$54</definedName>
    <definedName name="_xlnm.Print_Area" localSheetId="2">'※記入例（6月）'!$A$1:$P$54</definedName>
    <definedName name="_xlnm.Print_Area" localSheetId="3">'※記入例（7月）'!$A$1:$P$54</definedName>
    <definedName name="_xlnm.Print_Area" localSheetId="4">'※記入例（８月）'!$A$1:$P$54</definedName>
    <definedName name="_xlnm.Print_Area" localSheetId="5">'※記入例（9月）'!$A$1:$P$54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71" l="1"/>
  <c r="AH45" i="71"/>
  <c r="AH44" i="71"/>
  <c r="AH43" i="71"/>
  <c r="AH42" i="71"/>
  <c r="AE42" i="71"/>
  <c r="AH41" i="71"/>
  <c r="AE41" i="71"/>
  <c r="AH40" i="71"/>
  <c r="AE40" i="71"/>
  <c r="AH39" i="71"/>
  <c r="AE39" i="71"/>
  <c r="AH38" i="71"/>
  <c r="AE38" i="71"/>
  <c r="AH37" i="71"/>
  <c r="AE37" i="71"/>
  <c r="AH36" i="71"/>
  <c r="AE36" i="71"/>
  <c r="AH35" i="71"/>
  <c r="AE35" i="71"/>
  <c r="AH34" i="71"/>
  <c r="AE34" i="71"/>
  <c r="AH33" i="71"/>
  <c r="AE33" i="71"/>
  <c r="AH32" i="71"/>
  <c r="AE32" i="71"/>
  <c r="AH31" i="71"/>
  <c r="AE31" i="71"/>
  <c r="AH30" i="71"/>
  <c r="AE30" i="71"/>
  <c r="AH29" i="71"/>
  <c r="AE29" i="71"/>
  <c r="AH28" i="71"/>
  <c r="AE28" i="71"/>
  <c r="AH27" i="71"/>
  <c r="AE27" i="71"/>
  <c r="AH26" i="71"/>
  <c r="AE26" i="71"/>
  <c r="AH25" i="71"/>
  <c r="AE25" i="71"/>
  <c r="AH24" i="71"/>
  <c r="AE24" i="71"/>
  <c r="AH23" i="71"/>
  <c r="AE23" i="71"/>
  <c r="AH22" i="71"/>
  <c r="AE22" i="71"/>
  <c r="AH21" i="71"/>
  <c r="AE21" i="71"/>
  <c r="AH20" i="71"/>
  <c r="AE20" i="71"/>
  <c r="AH19" i="71"/>
  <c r="AE19" i="71"/>
  <c r="AH18" i="71"/>
  <c r="AE18" i="71"/>
  <c r="AH17" i="71"/>
  <c r="AE17" i="71"/>
  <c r="AH16" i="71"/>
  <c r="AE16" i="71"/>
  <c r="AH15" i="71"/>
  <c r="AE15" i="71"/>
  <c r="B15" i="71"/>
  <c r="B12" i="71"/>
  <c r="D46" i="70"/>
  <c r="AH45" i="70"/>
  <c r="AH44" i="70"/>
  <c r="AH43" i="70"/>
  <c r="AH42" i="70"/>
  <c r="AE42" i="70"/>
  <c r="AH41" i="70"/>
  <c r="AE41" i="70"/>
  <c r="AH40" i="70"/>
  <c r="AE40" i="70"/>
  <c r="AH39" i="70"/>
  <c r="AE39" i="70"/>
  <c r="AH38" i="70"/>
  <c r="AE38" i="70"/>
  <c r="AH37" i="70"/>
  <c r="AE37" i="70"/>
  <c r="AH36" i="70"/>
  <c r="AE36" i="70"/>
  <c r="AH35" i="70"/>
  <c r="AE35" i="70"/>
  <c r="AH34" i="70"/>
  <c r="AE34" i="70"/>
  <c r="AH33" i="70"/>
  <c r="AE33" i="70"/>
  <c r="AH32" i="70"/>
  <c r="AE32" i="70"/>
  <c r="AH31" i="70"/>
  <c r="AE31" i="70"/>
  <c r="AH30" i="70"/>
  <c r="AE30" i="70"/>
  <c r="AH29" i="70"/>
  <c r="AE29" i="70"/>
  <c r="AH28" i="70"/>
  <c r="AE28" i="70"/>
  <c r="AH27" i="70"/>
  <c r="AE27" i="70"/>
  <c r="AH26" i="70"/>
  <c r="AE26" i="70"/>
  <c r="AH25" i="70"/>
  <c r="AE25" i="70"/>
  <c r="AH24" i="70"/>
  <c r="AE24" i="70"/>
  <c r="AH23" i="70"/>
  <c r="AE23" i="70"/>
  <c r="AH22" i="70"/>
  <c r="AE22" i="70"/>
  <c r="AH21" i="70"/>
  <c r="AE21" i="70"/>
  <c r="AH20" i="70"/>
  <c r="AE20" i="70"/>
  <c r="AH19" i="70"/>
  <c r="AE19" i="70"/>
  <c r="AH18" i="70"/>
  <c r="AE18" i="70"/>
  <c r="AH17" i="70"/>
  <c r="AE17" i="70"/>
  <c r="AH16" i="70"/>
  <c r="AE16" i="70"/>
  <c r="AH15" i="70"/>
  <c r="AE15" i="70"/>
  <c r="B15" i="70"/>
  <c r="B12" i="70"/>
  <c r="D46" i="69"/>
  <c r="AH45" i="69"/>
  <c r="AH44" i="69"/>
  <c r="AH43" i="69"/>
  <c r="AH42" i="69"/>
  <c r="AE42" i="69"/>
  <c r="AH41" i="69"/>
  <c r="AE41" i="69"/>
  <c r="AH40" i="69"/>
  <c r="AE40" i="69"/>
  <c r="AH39" i="69"/>
  <c r="AE39" i="69"/>
  <c r="AH38" i="69"/>
  <c r="AE38" i="69"/>
  <c r="AH37" i="69"/>
  <c r="AE37" i="69"/>
  <c r="AH36" i="69"/>
  <c r="AE36" i="69"/>
  <c r="AH35" i="69"/>
  <c r="AE35" i="69"/>
  <c r="AH34" i="69"/>
  <c r="AE34" i="69"/>
  <c r="AH33" i="69"/>
  <c r="AE33" i="69"/>
  <c r="AH32" i="69"/>
  <c r="AE32" i="69"/>
  <c r="AH31" i="69"/>
  <c r="AE31" i="69"/>
  <c r="AH30" i="69"/>
  <c r="AE30" i="69"/>
  <c r="AH29" i="69"/>
  <c r="AE29" i="69"/>
  <c r="AH28" i="69"/>
  <c r="AE28" i="69"/>
  <c r="AH27" i="69"/>
  <c r="AE27" i="69"/>
  <c r="AH26" i="69"/>
  <c r="AE26" i="69"/>
  <c r="AH25" i="69"/>
  <c r="AE25" i="69"/>
  <c r="AH24" i="69"/>
  <c r="AE24" i="69"/>
  <c r="AH23" i="69"/>
  <c r="AE23" i="69"/>
  <c r="AH22" i="69"/>
  <c r="AE22" i="69"/>
  <c r="AH21" i="69"/>
  <c r="AE21" i="69"/>
  <c r="AH20" i="69"/>
  <c r="AE20" i="69"/>
  <c r="AH19" i="69"/>
  <c r="AE19" i="69"/>
  <c r="AH18" i="69"/>
  <c r="AE18" i="69"/>
  <c r="AH17" i="69"/>
  <c r="AE17" i="69"/>
  <c r="AH16" i="69"/>
  <c r="AE16" i="69"/>
  <c r="AH15" i="69"/>
  <c r="AE15" i="69"/>
  <c r="B15" i="69"/>
  <c r="B12" i="69"/>
  <c r="D46" i="68"/>
  <c r="AH45" i="68"/>
  <c r="AH44" i="68"/>
  <c r="AH43" i="68"/>
  <c r="AH42" i="68"/>
  <c r="AE42" i="68"/>
  <c r="AH41" i="68"/>
  <c r="AE41" i="68"/>
  <c r="AH40" i="68"/>
  <c r="AE40" i="68"/>
  <c r="AH39" i="68"/>
  <c r="AE39" i="68"/>
  <c r="AH38" i="68"/>
  <c r="AE38" i="68"/>
  <c r="AH37" i="68"/>
  <c r="AE37" i="68"/>
  <c r="AH36" i="68"/>
  <c r="AE36" i="68"/>
  <c r="AH35" i="68"/>
  <c r="AE35" i="68"/>
  <c r="AH34" i="68"/>
  <c r="AE34" i="68"/>
  <c r="AH33" i="68"/>
  <c r="AE33" i="68"/>
  <c r="AH32" i="68"/>
  <c r="AE32" i="68"/>
  <c r="AH31" i="68"/>
  <c r="AE31" i="68"/>
  <c r="AH30" i="68"/>
  <c r="AE30" i="68"/>
  <c r="AH29" i="68"/>
  <c r="AE29" i="68"/>
  <c r="AH28" i="68"/>
  <c r="AE28" i="68"/>
  <c r="AH27" i="68"/>
  <c r="AE27" i="68"/>
  <c r="AH26" i="68"/>
  <c r="AE26" i="68"/>
  <c r="AH25" i="68"/>
  <c r="AE25" i="68"/>
  <c r="AH24" i="68"/>
  <c r="AE24" i="68"/>
  <c r="AH23" i="68"/>
  <c r="AE23" i="68"/>
  <c r="AH22" i="68"/>
  <c r="AE22" i="68"/>
  <c r="AH21" i="68"/>
  <c r="AE21" i="68"/>
  <c r="AH20" i="68"/>
  <c r="AE20" i="68"/>
  <c r="AH19" i="68"/>
  <c r="AE19" i="68"/>
  <c r="AH18" i="68"/>
  <c r="AE18" i="68"/>
  <c r="AH17" i="68"/>
  <c r="AE17" i="68"/>
  <c r="AH16" i="68"/>
  <c r="AE16" i="68"/>
  <c r="AH15" i="68"/>
  <c r="AE15" i="68"/>
  <c r="B15" i="68"/>
  <c r="B12" i="68"/>
  <c r="D46" i="67"/>
  <c r="AH45" i="67"/>
  <c r="AH44" i="67"/>
  <c r="AH43" i="67"/>
  <c r="AH42" i="67"/>
  <c r="AE42" i="67"/>
  <c r="AH41" i="67"/>
  <c r="AE41" i="67"/>
  <c r="AH40" i="67"/>
  <c r="AE40" i="67"/>
  <c r="AH39" i="67"/>
  <c r="AE39" i="67"/>
  <c r="AH38" i="67"/>
  <c r="AE38" i="67"/>
  <c r="AH37" i="67"/>
  <c r="AE37" i="67"/>
  <c r="AH36" i="67"/>
  <c r="AE36" i="67"/>
  <c r="AH35" i="67"/>
  <c r="AE35" i="67"/>
  <c r="AH34" i="67"/>
  <c r="AE34" i="67"/>
  <c r="AH33" i="67"/>
  <c r="AE33" i="67"/>
  <c r="AH32" i="67"/>
  <c r="AE32" i="67"/>
  <c r="AH31" i="67"/>
  <c r="AE31" i="67"/>
  <c r="AH30" i="67"/>
  <c r="AE30" i="67"/>
  <c r="AH29" i="67"/>
  <c r="AE29" i="67"/>
  <c r="AH28" i="67"/>
  <c r="AE28" i="67"/>
  <c r="AH27" i="67"/>
  <c r="AE27" i="67"/>
  <c r="AH26" i="67"/>
  <c r="AE26" i="67"/>
  <c r="AH25" i="67"/>
  <c r="AE25" i="67"/>
  <c r="AH24" i="67"/>
  <c r="AE24" i="67"/>
  <c r="AH23" i="67"/>
  <c r="AE23" i="67"/>
  <c r="AH22" i="67"/>
  <c r="AE22" i="67"/>
  <c r="AH21" i="67"/>
  <c r="AE21" i="67"/>
  <c r="AH20" i="67"/>
  <c r="AE20" i="67"/>
  <c r="AH19" i="67"/>
  <c r="AE19" i="67"/>
  <c r="AH18" i="67"/>
  <c r="AE18" i="67"/>
  <c r="AH17" i="67"/>
  <c r="AE17" i="67"/>
  <c r="AH16" i="67"/>
  <c r="AE16" i="67"/>
  <c r="AH15" i="67"/>
  <c r="AE15" i="67"/>
  <c r="B15" i="67"/>
  <c r="B12" i="67"/>
  <c r="B12" i="66"/>
  <c r="D46" i="66"/>
  <c r="AH45" i="66"/>
  <c r="AH44" i="66"/>
  <c r="AH43" i="66"/>
  <c r="AH42" i="66"/>
  <c r="AE42" i="66"/>
  <c r="AH41" i="66"/>
  <c r="AE41" i="66"/>
  <c r="AH40" i="66"/>
  <c r="AE40" i="66"/>
  <c r="AH39" i="66"/>
  <c r="AE39" i="66"/>
  <c r="AH38" i="66"/>
  <c r="AE38" i="66"/>
  <c r="AH37" i="66"/>
  <c r="AE37" i="66"/>
  <c r="AH36" i="66"/>
  <c r="AE36" i="66"/>
  <c r="AH35" i="66"/>
  <c r="AE35" i="66"/>
  <c r="AH34" i="66"/>
  <c r="AE34" i="66"/>
  <c r="AH33" i="66"/>
  <c r="AE33" i="66"/>
  <c r="AH32" i="66"/>
  <c r="AE32" i="66"/>
  <c r="AH31" i="66"/>
  <c r="AE31" i="66"/>
  <c r="AH30" i="66"/>
  <c r="AE30" i="66"/>
  <c r="AH29" i="66"/>
  <c r="AE29" i="66"/>
  <c r="AH28" i="66"/>
  <c r="AE28" i="66"/>
  <c r="AH27" i="66"/>
  <c r="AE27" i="66"/>
  <c r="AH26" i="66"/>
  <c r="AE26" i="66"/>
  <c r="AH25" i="66"/>
  <c r="AE25" i="66"/>
  <c r="AH24" i="66"/>
  <c r="AE24" i="66"/>
  <c r="AH23" i="66"/>
  <c r="AE23" i="66"/>
  <c r="AH22" i="66"/>
  <c r="AE22" i="66"/>
  <c r="AH21" i="66"/>
  <c r="AE21" i="66"/>
  <c r="AH20" i="66"/>
  <c r="AE20" i="66"/>
  <c r="AH19" i="66"/>
  <c r="AE19" i="66"/>
  <c r="AH18" i="66"/>
  <c r="AE18" i="66"/>
  <c r="AH17" i="66"/>
  <c r="AE17" i="66"/>
  <c r="AH16" i="66"/>
  <c r="AE16" i="66"/>
  <c r="AH15" i="66"/>
  <c r="AE15" i="66"/>
  <c r="B15" i="66"/>
  <c r="C15" i="71" l="1"/>
  <c r="B16" i="71"/>
  <c r="AB15" i="71"/>
  <c r="B16" i="70"/>
  <c r="AB15" i="70"/>
  <c r="C15" i="70"/>
  <c r="B16" i="69"/>
  <c r="AB15" i="69"/>
  <c r="C15" i="69"/>
  <c r="B16" i="68"/>
  <c r="AB15" i="68"/>
  <c r="C15" i="68"/>
  <c r="C15" i="67"/>
  <c r="B16" i="67"/>
  <c r="AB15" i="67"/>
  <c r="B16" i="66"/>
  <c r="AB15" i="66"/>
  <c r="C15" i="66"/>
  <c r="C16" i="71" l="1"/>
  <c r="AB16" i="71"/>
  <c r="B17" i="71"/>
  <c r="AC15" i="71"/>
  <c r="AD15" i="71"/>
  <c r="C16" i="70"/>
  <c r="AB16" i="70"/>
  <c r="B17" i="70"/>
  <c r="AC15" i="70"/>
  <c r="AD15" i="70"/>
  <c r="C16" i="69"/>
  <c r="AB16" i="69"/>
  <c r="B17" i="69"/>
  <c r="AC15" i="69"/>
  <c r="AD15" i="69"/>
  <c r="C16" i="68"/>
  <c r="AB16" i="68"/>
  <c r="B17" i="68"/>
  <c r="AC15" i="68"/>
  <c r="AD15" i="68"/>
  <c r="C16" i="67"/>
  <c r="AB16" i="67"/>
  <c r="B17" i="67"/>
  <c r="AC15" i="67"/>
  <c r="AD15" i="67"/>
  <c r="C16" i="66"/>
  <c r="AB16" i="66"/>
  <c r="B17" i="66"/>
  <c r="AC15" i="66"/>
  <c r="AD15" i="66"/>
  <c r="AD16" i="71" l="1"/>
  <c r="AC16" i="71"/>
  <c r="B18" i="71"/>
  <c r="C17" i="71"/>
  <c r="AB17" i="71"/>
  <c r="AF15" i="71"/>
  <c r="AI15" i="71"/>
  <c r="AG15" i="71"/>
  <c r="AJ15" i="71"/>
  <c r="AC16" i="70"/>
  <c r="AD16" i="70"/>
  <c r="C17" i="70"/>
  <c r="AB17" i="70"/>
  <c r="B18" i="70"/>
  <c r="AF15" i="70"/>
  <c r="AI15" i="70"/>
  <c r="AG15" i="70"/>
  <c r="AJ15" i="70"/>
  <c r="AC16" i="69"/>
  <c r="AD16" i="69"/>
  <c r="C17" i="69"/>
  <c r="AB17" i="69"/>
  <c r="B18" i="69"/>
  <c r="AF15" i="69"/>
  <c r="AI15" i="69"/>
  <c r="AG15" i="69"/>
  <c r="AJ15" i="69"/>
  <c r="AC16" i="68"/>
  <c r="AD16" i="68"/>
  <c r="C17" i="68"/>
  <c r="AB17" i="68"/>
  <c r="B18" i="68"/>
  <c r="AF15" i="68"/>
  <c r="AI15" i="68"/>
  <c r="AG15" i="68"/>
  <c r="AJ15" i="68"/>
  <c r="AC16" i="67"/>
  <c r="AD16" i="67"/>
  <c r="C17" i="67"/>
  <c r="AB17" i="67"/>
  <c r="B18" i="67"/>
  <c r="AF15" i="67"/>
  <c r="AI15" i="67"/>
  <c r="AJ15" i="67"/>
  <c r="AG15" i="67"/>
  <c r="AC16" i="66"/>
  <c r="AD16" i="66"/>
  <c r="C17" i="66"/>
  <c r="AB17" i="66"/>
  <c r="B18" i="66"/>
  <c r="AF15" i="66"/>
  <c r="AI15" i="66"/>
  <c r="AG15" i="66"/>
  <c r="AJ15" i="66"/>
  <c r="AG16" i="71" l="1"/>
  <c r="AL16" i="71" s="1"/>
  <c r="AJ16" i="71"/>
  <c r="AF16" i="71"/>
  <c r="AK16" i="71" s="1"/>
  <c r="AI16" i="71"/>
  <c r="C18" i="71"/>
  <c r="AB18" i="71"/>
  <c r="B19" i="71"/>
  <c r="AC17" i="71"/>
  <c r="AD17" i="71"/>
  <c r="AK15" i="71"/>
  <c r="AL15" i="71"/>
  <c r="AF16" i="70"/>
  <c r="AI16" i="70"/>
  <c r="AG16" i="70"/>
  <c r="AL16" i="70" s="1"/>
  <c r="AJ16" i="70"/>
  <c r="AC17" i="70"/>
  <c r="AD17" i="70"/>
  <c r="C18" i="70"/>
  <c r="AB18" i="70"/>
  <c r="B19" i="70"/>
  <c r="AK15" i="70"/>
  <c r="AL15" i="70"/>
  <c r="AF16" i="69"/>
  <c r="AK16" i="69" s="1"/>
  <c r="AI16" i="69"/>
  <c r="AG16" i="69"/>
  <c r="AL16" i="69" s="1"/>
  <c r="AJ16" i="69"/>
  <c r="AC17" i="69"/>
  <c r="AD17" i="69"/>
  <c r="C18" i="69"/>
  <c r="AB18" i="69"/>
  <c r="B19" i="69"/>
  <c r="AK15" i="69"/>
  <c r="AL15" i="69"/>
  <c r="AF16" i="68"/>
  <c r="AK16" i="68" s="1"/>
  <c r="AI16" i="68"/>
  <c r="AG16" i="68"/>
  <c r="AL16" i="68" s="1"/>
  <c r="AJ16" i="68"/>
  <c r="AC17" i="68"/>
  <c r="AD17" i="68"/>
  <c r="C18" i="68"/>
  <c r="AB18" i="68"/>
  <c r="B19" i="68"/>
  <c r="AK15" i="68"/>
  <c r="AL15" i="68"/>
  <c r="AF16" i="67"/>
  <c r="AK16" i="67" s="1"/>
  <c r="AI16" i="67"/>
  <c r="AJ16" i="67"/>
  <c r="AG16" i="67"/>
  <c r="AL16" i="67" s="1"/>
  <c r="AC17" i="67"/>
  <c r="AD17" i="67"/>
  <c r="C18" i="67"/>
  <c r="AB18" i="67"/>
  <c r="B19" i="67"/>
  <c r="AK15" i="67"/>
  <c r="AL15" i="67"/>
  <c r="AF16" i="66"/>
  <c r="AI16" i="66"/>
  <c r="AG16" i="66"/>
  <c r="AJ16" i="66"/>
  <c r="AC17" i="66"/>
  <c r="AD17" i="66"/>
  <c r="C18" i="66"/>
  <c r="AB18" i="66"/>
  <c r="B19" i="66"/>
  <c r="AK15" i="66"/>
  <c r="AL15" i="66"/>
  <c r="AD18" i="71" l="1"/>
  <c r="AC18" i="71"/>
  <c r="AB19" i="71"/>
  <c r="B20" i="71"/>
  <c r="C19" i="71"/>
  <c r="AF17" i="71"/>
  <c r="AI17" i="71"/>
  <c r="AG17" i="71"/>
  <c r="AJ17" i="71"/>
  <c r="AK16" i="70"/>
  <c r="AF17" i="70"/>
  <c r="AI17" i="70"/>
  <c r="AG17" i="70"/>
  <c r="AJ17" i="70"/>
  <c r="AC18" i="70"/>
  <c r="AD18" i="70"/>
  <c r="C19" i="70"/>
  <c r="AB19" i="70"/>
  <c r="B20" i="70"/>
  <c r="AF17" i="69"/>
  <c r="AI17" i="69"/>
  <c r="AG17" i="69"/>
  <c r="AJ17" i="69"/>
  <c r="AC18" i="69"/>
  <c r="AD18" i="69"/>
  <c r="C19" i="69"/>
  <c r="AB19" i="69"/>
  <c r="B20" i="69"/>
  <c r="AF17" i="68"/>
  <c r="AI17" i="68"/>
  <c r="AG17" i="68"/>
  <c r="AJ17" i="68"/>
  <c r="AC18" i="68"/>
  <c r="AD18" i="68"/>
  <c r="C19" i="68"/>
  <c r="AB19" i="68"/>
  <c r="B20" i="68"/>
  <c r="AF17" i="67"/>
  <c r="AI17" i="67"/>
  <c r="AG17" i="67"/>
  <c r="AJ17" i="67"/>
  <c r="AC18" i="67"/>
  <c r="AD18" i="67"/>
  <c r="C19" i="67"/>
  <c r="AB19" i="67"/>
  <c r="B20" i="67"/>
  <c r="AK16" i="66"/>
  <c r="AF17" i="66"/>
  <c r="AI17" i="66"/>
  <c r="AG17" i="66"/>
  <c r="AJ17" i="66"/>
  <c r="AC18" i="66"/>
  <c r="AD18" i="66"/>
  <c r="C19" i="66"/>
  <c r="AB19" i="66"/>
  <c r="B20" i="66"/>
  <c r="AL16" i="66"/>
  <c r="AG18" i="71" l="1"/>
  <c r="AL18" i="71" s="1"/>
  <c r="AJ18" i="71"/>
  <c r="AF18" i="71"/>
  <c r="AK18" i="71" s="1"/>
  <c r="AI18" i="71"/>
  <c r="AC19" i="71"/>
  <c r="AD19" i="71"/>
  <c r="C20" i="71"/>
  <c r="B21" i="71"/>
  <c r="AB20" i="71"/>
  <c r="AK17" i="71"/>
  <c r="AL17" i="71"/>
  <c r="AK17" i="70"/>
  <c r="AL17" i="70"/>
  <c r="AF18" i="70"/>
  <c r="AI18" i="70"/>
  <c r="AG18" i="70"/>
  <c r="AJ18" i="70"/>
  <c r="AC19" i="70"/>
  <c r="AD19" i="70"/>
  <c r="C20" i="70"/>
  <c r="AB20" i="70"/>
  <c r="B21" i="70"/>
  <c r="AK17" i="69"/>
  <c r="AL17" i="69"/>
  <c r="AF18" i="69"/>
  <c r="AI18" i="69"/>
  <c r="AG18" i="69"/>
  <c r="AJ18" i="69"/>
  <c r="AC19" i="69"/>
  <c r="AD19" i="69"/>
  <c r="C20" i="69"/>
  <c r="AB20" i="69"/>
  <c r="B21" i="69"/>
  <c r="AK17" i="68"/>
  <c r="AL17" i="68"/>
  <c r="AF18" i="68"/>
  <c r="AI18" i="68"/>
  <c r="AG18" i="68"/>
  <c r="AL18" i="68" s="1"/>
  <c r="AJ18" i="68"/>
  <c r="AC19" i="68"/>
  <c r="AD19" i="68"/>
  <c r="C20" i="68"/>
  <c r="AB20" i="68"/>
  <c r="B21" i="68"/>
  <c r="AK17" i="67"/>
  <c r="AL17" i="67"/>
  <c r="AF18" i="67"/>
  <c r="AI18" i="67"/>
  <c r="AG18" i="67"/>
  <c r="AJ18" i="67"/>
  <c r="AC19" i="67"/>
  <c r="AD19" i="67"/>
  <c r="C20" i="67"/>
  <c r="AB20" i="67"/>
  <c r="B21" i="67"/>
  <c r="AL17" i="66"/>
  <c r="AK17" i="66"/>
  <c r="AF18" i="66"/>
  <c r="AI18" i="66"/>
  <c r="AG18" i="66"/>
  <c r="AJ18" i="66"/>
  <c r="AC19" i="66"/>
  <c r="AD19" i="66"/>
  <c r="C20" i="66"/>
  <c r="AB20" i="66"/>
  <c r="B21" i="66"/>
  <c r="AF19" i="71" l="1"/>
  <c r="AI19" i="71"/>
  <c r="AG19" i="71"/>
  <c r="AJ19" i="71"/>
  <c r="C21" i="71"/>
  <c r="AB21" i="71"/>
  <c r="B22" i="71"/>
  <c r="AC20" i="71"/>
  <c r="AD20" i="71"/>
  <c r="AF19" i="70"/>
  <c r="AI19" i="70"/>
  <c r="AG19" i="70"/>
  <c r="AL19" i="70" s="1"/>
  <c r="AJ19" i="70"/>
  <c r="AC20" i="70"/>
  <c r="AD20" i="70"/>
  <c r="C21" i="70"/>
  <c r="AB21" i="70"/>
  <c r="B22" i="70"/>
  <c r="AK18" i="70"/>
  <c r="AL18" i="70"/>
  <c r="AF19" i="69"/>
  <c r="AI19" i="69"/>
  <c r="AG19" i="69"/>
  <c r="AL19" i="69" s="1"/>
  <c r="AJ19" i="69"/>
  <c r="AC20" i="69"/>
  <c r="AD20" i="69"/>
  <c r="C21" i="69"/>
  <c r="AB21" i="69"/>
  <c r="B22" i="69"/>
  <c r="AK18" i="69"/>
  <c r="AL18" i="69"/>
  <c r="AF19" i="68"/>
  <c r="AK19" i="68" s="1"/>
  <c r="AI19" i="68"/>
  <c r="AG19" i="68"/>
  <c r="AJ19" i="68"/>
  <c r="AC20" i="68"/>
  <c r="AD20" i="68"/>
  <c r="C21" i="68"/>
  <c r="AB21" i="68"/>
  <c r="B22" i="68"/>
  <c r="AK18" i="68"/>
  <c r="AF19" i="67"/>
  <c r="AK19" i="67" s="1"/>
  <c r="AI19" i="67"/>
  <c r="AG19" i="67"/>
  <c r="AL19" i="67" s="1"/>
  <c r="AJ19" i="67"/>
  <c r="AC20" i="67"/>
  <c r="AD20" i="67"/>
  <c r="C21" i="67"/>
  <c r="AB21" i="67"/>
  <c r="B22" i="67"/>
  <c r="AK18" i="67"/>
  <c r="AL18" i="67"/>
  <c r="AL18" i="66"/>
  <c r="AF19" i="66"/>
  <c r="AI19" i="66"/>
  <c r="AG19" i="66"/>
  <c r="AJ19" i="66"/>
  <c r="AC20" i="66"/>
  <c r="AD20" i="66"/>
  <c r="C21" i="66"/>
  <c r="AB21" i="66"/>
  <c r="B22" i="66"/>
  <c r="AK18" i="66"/>
  <c r="AK19" i="71" l="1"/>
  <c r="AL19" i="71"/>
  <c r="AC21" i="71"/>
  <c r="AD21" i="71"/>
  <c r="C22" i="71"/>
  <c r="AB22" i="71"/>
  <c r="B23" i="71"/>
  <c r="AI20" i="71"/>
  <c r="AF20" i="71"/>
  <c r="AG20" i="71"/>
  <c r="AJ20" i="71"/>
  <c r="AF20" i="70"/>
  <c r="AI20" i="70"/>
  <c r="AG20" i="70"/>
  <c r="AJ20" i="70"/>
  <c r="AC21" i="70"/>
  <c r="AD21" i="70"/>
  <c r="C22" i="70"/>
  <c r="AB22" i="70"/>
  <c r="B23" i="70"/>
  <c r="AK19" i="70"/>
  <c r="AK19" i="69"/>
  <c r="AF20" i="69"/>
  <c r="AI20" i="69"/>
  <c r="AG20" i="69"/>
  <c r="AJ20" i="69"/>
  <c r="AC21" i="69"/>
  <c r="AD21" i="69"/>
  <c r="C22" i="69"/>
  <c r="AB22" i="69"/>
  <c r="B23" i="69"/>
  <c r="AL19" i="68"/>
  <c r="AF20" i="68"/>
  <c r="AI20" i="68"/>
  <c r="AG20" i="68"/>
  <c r="AJ20" i="68"/>
  <c r="AC21" i="68"/>
  <c r="AD21" i="68"/>
  <c r="C22" i="68"/>
  <c r="AB22" i="68"/>
  <c r="B23" i="68"/>
  <c r="AF20" i="67"/>
  <c r="AI20" i="67"/>
  <c r="AG20" i="67"/>
  <c r="AJ20" i="67"/>
  <c r="AC21" i="67"/>
  <c r="AD21" i="67"/>
  <c r="C22" i="67"/>
  <c r="AB22" i="67"/>
  <c r="B23" i="67"/>
  <c r="AK19" i="66"/>
  <c r="AF20" i="66"/>
  <c r="AI20" i="66"/>
  <c r="AG20" i="66"/>
  <c r="AJ20" i="66"/>
  <c r="AC21" i="66"/>
  <c r="AD21" i="66"/>
  <c r="C22" i="66"/>
  <c r="AB22" i="66"/>
  <c r="B23" i="66"/>
  <c r="AL19" i="66"/>
  <c r="AF21" i="71" l="1"/>
  <c r="AK21" i="71" s="1"/>
  <c r="AI21" i="71"/>
  <c r="AG21" i="71"/>
  <c r="AL21" i="71" s="1"/>
  <c r="AJ21" i="71"/>
  <c r="AC22" i="71"/>
  <c r="AD22" i="71"/>
  <c r="C23" i="71"/>
  <c r="AB23" i="71"/>
  <c r="B24" i="71"/>
  <c r="AL20" i="71"/>
  <c r="AK20" i="71"/>
  <c r="AK20" i="70"/>
  <c r="AL20" i="70"/>
  <c r="AF21" i="70"/>
  <c r="AK21" i="70" s="1"/>
  <c r="AI21" i="70"/>
  <c r="AG21" i="70"/>
  <c r="AL21" i="70" s="1"/>
  <c r="AJ21" i="70"/>
  <c r="AC22" i="70"/>
  <c r="AD22" i="70"/>
  <c r="C23" i="70"/>
  <c r="AB23" i="70"/>
  <c r="B24" i="70"/>
  <c r="AK20" i="69"/>
  <c r="AL20" i="69"/>
  <c r="AF21" i="69"/>
  <c r="AK21" i="69" s="1"/>
  <c r="AI21" i="69"/>
  <c r="AG21" i="69"/>
  <c r="AL21" i="69" s="1"/>
  <c r="AJ21" i="69"/>
  <c r="AC22" i="69"/>
  <c r="AD22" i="69"/>
  <c r="C23" i="69"/>
  <c r="AB23" i="69"/>
  <c r="B24" i="69"/>
  <c r="AK20" i="68"/>
  <c r="AF21" i="68"/>
  <c r="AI21" i="68"/>
  <c r="AG21" i="68"/>
  <c r="AL21" i="68" s="1"/>
  <c r="AJ21" i="68"/>
  <c r="AC22" i="68"/>
  <c r="AD22" i="68"/>
  <c r="C23" i="68"/>
  <c r="AB23" i="68"/>
  <c r="B24" i="68"/>
  <c r="AL20" i="68"/>
  <c r="AK20" i="67"/>
  <c r="AL20" i="67"/>
  <c r="AF21" i="67"/>
  <c r="AI21" i="67"/>
  <c r="AG21" i="67"/>
  <c r="AL21" i="67" s="1"/>
  <c r="AJ21" i="67"/>
  <c r="AC22" i="67"/>
  <c r="AD22" i="67"/>
  <c r="C23" i="67"/>
  <c r="AB23" i="67"/>
  <c r="B24" i="67"/>
  <c r="AL20" i="66"/>
  <c r="AK20" i="66"/>
  <c r="AF21" i="66"/>
  <c r="AI21" i="66"/>
  <c r="AG21" i="66"/>
  <c r="AJ21" i="66"/>
  <c r="AC22" i="66"/>
  <c r="AD22" i="66"/>
  <c r="C23" i="66"/>
  <c r="AB23" i="66"/>
  <c r="B24" i="66"/>
  <c r="AF22" i="71" l="1"/>
  <c r="AK22" i="71" s="1"/>
  <c r="AI22" i="71"/>
  <c r="AG22" i="71"/>
  <c r="AL22" i="71" s="1"/>
  <c r="AJ22" i="71"/>
  <c r="AC23" i="71"/>
  <c r="AD23" i="71"/>
  <c r="C24" i="71"/>
  <c r="AB24" i="71"/>
  <c r="B25" i="71"/>
  <c r="AF22" i="70"/>
  <c r="AK22" i="70" s="1"/>
  <c r="AI22" i="70"/>
  <c r="AG22" i="70"/>
  <c r="AL22" i="70" s="1"/>
  <c r="AJ22" i="70"/>
  <c r="AC23" i="70"/>
  <c r="AD23" i="70"/>
  <c r="C24" i="70"/>
  <c r="AB24" i="70"/>
  <c r="B25" i="70"/>
  <c r="AF22" i="69"/>
  <c r="AK22" i="69" s="1"/>
  <c r="AI22" i="69"/>
  <c r="AG22" i="69"/>
  <c r="AL22" i="69" s="1"/>
  <c r="AJ22" i="69"/>
  <c r="AC23" i="69"/>
  <c r="AD23" i="69"/>
  <c r="C24" i="69"/>
  <c r="AB24" i="69"/>
  <c r="B25" i="69"/>
  <c r="AK21" i="68"/>
  <c r="AF22" i="68"/>
  <c r="AK22" i="68" s="1"/>
  <c r="AI22" i="68"/>
  <c r="AG22" i="68"/>
  <c r="AJ22" i="68"/>
  <c r="AC23" i="68"/>
  <c r="AD23" i="68"/>
  <c r="C24" i="68"/>
  <c r="AB24" i="68"/>
  <c r="B25" i="68"/>
  <c r="AK21" i="67"/>
  <c r="AF22" i="67"/>
  <c r="AK22" i="67" s="1"/>
  <c r="AI22" i="67"/>
  <c r="AG22" i="67"/>
  <c r="AJ22" i="67"/>
  <c r="AC23" i="67"/>
  <c r="AD23" i="67"/>
  <c r="C24" i="67"/>
  <c r="AB24" i="67"/>
  <c r="B25" i="67"/>
  <c r="AL21" i="66"/>
  <c r="AK21" i="66"/>
  <c r="AF22" i="66"/>
  <c r="AI22" i="66"/>
  <c r="AG22" i="66"/>
  <c r="AJ22" i="66"/>
  <c r="AC23" i="66"/>
  <c r="AD23" i="66"/>
  <c r="C24" i="66"/>
  <c r="AB24" i="66"/>
  <c r="B25" i="66"/>
  <c r="AF23" i="71" l="1"/>
  <c r="AK23" i="71" s="1"/>
  <c r="AI23" i="71"/>
  <c r="AG23" i="71"/>
  <c r="AL23" i="71" s="1"/>
  <c r="AJ23" i="71"/>
  <c r="AC24" i="71"/>
  <c r="AD24" i="71"/>
  <c r="C25" i="71"/>
  <c r="AB25" i="71"/>
  <c r="B26" i="71"/>
  <c r="AF23" i="70"/>
  <c r="AI23" i="70"/>
  <c r="AG23" i="70"/>
  <c r="AL23" i="70" s="1"/>
  <c r="AJ23" i="70"/>
  <c r="AC24" i="70"/>
  <c r="AD24" i="70"/>
  <c r="C25" i="70"/>
  <c r="AB25" i="70"/>
  <c r="B26" i="70"/>
  <c r="AF23" i="69"/>
  <c r="AK23" i="69" s="1"/>
  <c r="AI23" i="69"/>
  <c r="AG23" i="69"/>
  <c r="AL23" i="69" s="1"/>
  <c r="AJ23" i="69"/>
  <c r="AC24" i="69"/>
  <c r="AD24" i="69"/>
  <c r="C25" i="69"/>
  <c r="AB25" i="69"/>
  <c r="B26" i="69"/>
  <c r="AL22" i="68"/>
  <c r="AF23" i="68"/>
  <c r="AK23" i="68" s="1"/>
  <c r="AI23" i="68"/>
  <c r="AG23" i="68"/>
  <c r="AL23" i="68" s="1"/>
  <c r="AJ23" i="68"/>
  <c r="AC24" i="68"/>
  <c r="AD24" i="68"/>
  <c r="C25" i="68"/>
  <c r="AB25" i="68"/>
  <c r="B26" i="68"/>
  <c r="AL22" i="67"/>
  <c r="AF23" i="67"/>
  <c r="AI23" i="67"/>
  <c r="AG23" i="67"/>
  <c r="AL23" i="67" s="1"/>
  <c r="AJ23" i="67"/>
  <c r="AC24" i="67"/>
  <c r="AD24" i="67"/>
  <c r="C25" i="67"/>
  <c r="AB25" i="67"/>
  <c r="B26" i="67"/>
  <c r="AK22" i="66"/>
  <c r="AL22" i="66"/>
  <c r="AF23" i="66"/>
  <c r="AI23" i="66"/>
  <c r="AG23" i="66"/>
  <c r="AJ23" i="66"/>
  <c r="AC24" i="66"/>
  <c r="AD24" i="66"/>
  <c r="C25" i="66"/>
  <c r="AB25" i="66"/>
  <c r="B26" i="66"/>
  <c r="AF24" i="71" l="1"/>
  <c r="AK24" i="71" s="1"/>
  <c r="AI24" i="71"/>
  <c r="AG24" i="71"/>
  <c r="AL24" i="71" s="1"/>
  <c r="AJ24" i="71"/>
  <c r="AC25" i="71"/>
  <c r="AD25" i="71"/>
  <c r="C26" i="71"/>
  <c r="AB26" i="71"/>
  <c r="B27" i="71"/>
  <c r="AK23" i="70"/>
  <c r="AF24" i="70"/>
  <c r="AK24" i="70" s="1"/>
  <c r="AI24" i="70"/>
  <c r="AG24" i="70"/>
  <c r="AJ24" i="70"/>
  <c r="AC25" i="70"/>
  <c r="AD25" i="70"/>
  <c r="C26" i="70"/>
  <c r="AB26" i="70"/>
  <c r="B27" i="70"/>
  <c r="AF24" i="69"/>
  <c r="AK24" i="69" s="1"/>
  <c r="AI24" i="69"/>
  <c r="AG24" i="69"/>
  <c r="AL24" i="69" s="1"/>
  <c r="AJ24" i="69"/>
  <c r="AC25" i="69"/>
  <c r="AD25" i="69"/>
  <c r="C26" i="69"/>
  <c r="AB26" i="69"/>
  <c r="B27" i="69"/>
  <c r="AF24" i="68"/>
  <c r="AK24" i="68" s="1"/>
  <c r="AI24" i="68"/>
  <c r="AG24" i="68"/>
  <c r="AL24" i="68" s="1"/>
  <c r="AJ24" i="68"/>
  <c r="AC25" i="68"/>
  <c r="AD25" i="68"/>
  <c r="C26" i="68"/>
  <c r="AB26" i="68"/>
  <c r="B27" i="68"/>
  <c r="AF24" i="67"/>
  <c r="AK24" i="67" s="1"/>
  <c r="AI24" i="67"/>
  <c r="AG24" i="67"/>
  <c r="AJ24" i="67"/>
  <c r="AC25" i="67"/>
  <c r="AD25" i="67"/>
  <c r="C26" i="67"/>
  <c r="AB26" i="67"/>
  <c r="B27" i="67"/>
  <c r="AK23" i="67"/>
  <c r="AL23" i="66"/>
  <c r="AK23" i="66"/>
  <c r="AF24" i="66"/>
  <c r="AI24" i="66"/>
  <c r="AG24" i="66"/>
  <c r="AJ24" i="66"/>
  <c r="AC25" i="66"/>
  <c r="AD25" i="66"/>
  <c r="C26" i="66"/>
  <c r="AB26" i="66"/>
  <c r="B27" i="66"/>
  <c r="AF25" i="71" l="1"/>
  <c r="AK25" i="71" s="1"/>
  <c r="AI25" i="71"/>
  <c r="AG25" i="71"/>
  <c r="AL25" i="71" s="1"/>
  <c r="AJ25" i="71"/>
  <c r="AC26" i="71"/>
  <c r="AD26" i="71"/>
  <c r="C27" i="71"/>
  <c r="AB27" i="71"/>
  <c r="B28" i="71"/>
  <c r="AL24" i="70"/>
  <c r="AF25" i="70"/>
  <c r="AK25" i="70" s="1"/>
  <c r="AI25" i="70"/>
  <c r="AG25" i="70"/>
  <c r="AL25" i="70" s="1"/>
  <c r="AJ25" i="70"/>
  <c r="AC26" i="70"/>
  <c r="AD26" i="70"/>
  <c r="C27" i="70"/>
  <c r="AB27" i="70"/>
  <c r="B28" i="70"/>
  <c r="AF25" i="69"/>
  <c r="AK25" i="69" s="1"/>
  <c r="AI25" i="69"/>
  <c r="AG25" i="69"/>
  <c r="AL25" i="69" s="1"/>
  <c r="AJ25" i="69"/>
  <c r="AC26" i="69"/>
  <c r="AD26" i="69"/>
  <c r="C27" i="69"/>
  <c r="AB27" i="69"/>
  <c r="B28" i="69"/>
  <c r="AF25" i="68"/>
  <c r="AK25" i="68" s="1"/>
  <c r="AI25" i="68"/>
  <c r="AG25" i="68"/>
  <c r="AL25" i="68" s="1"/>
  <c r="AJ25" i="68"/>
  <c r="AC26" i="68"/>
  <c r="AD26" i="68"/>
  <c r="C27" i="68"/>
  <c r="AB27" i="68"/>
  <c r="B28" i="68"/>
  <c r="AF25" i="67"/>
  <c r="AK25" i="67" s="1"/>
  <c r="AI25" i="67"/>
  <c r="AG25" i="67"/>
  <c r="AL25" i="67" s="1"/>
  <c r="AJ25" i="67"/>
  <c r="AC26" i="67"/>
  <c r="AD26" i="67"/>
  <c r="C27" i="67"/>
  <c r="AB27" i="67"/>
  <c r="B28" i="67"/>
  <c r="AL24" i="67"/>
  <c r="AK24" i="66"/>
  <c r="AL24" i="66"/>
  <c r="AF25" i="66"/>
  <c r="AI25" i="66"/>
  <c r="AG25" i="66"/>
  <c r="AJ25" i="66"/>
  <c r="AC26" i="66"/>
  <c r="AD26" i="66"/>
  <c r="C27" i="66"/>
  <c r="AB27" i="66"/>
  <c r="B28" i="66"/>
  <c r="AF26" i="71" l="1"/>
  <c r="AI26" i="71"/>
  <c r="AG26" i="71"/>
  <c r="AL26" i="71" s="1"/>
  <c r="AJ26" i="71"/>
  <c r="AC27" i="71"/>
  <c r="AD27" i="71"/>
  <c r="C28" i="71"/>
  <c r="AB28" i="71"/>
  <c r="B29" i="71"/>
  <c r="AF26" i="70"/>
  <c r="AI26" i="70"/>
  <c r="AG26" i="70"/>
  <c r="AL26" i="70" s="1"/>
  <c r="AJ26" i="70"/>
  <c r="AC27" i="70"/>
  <c r="AD27" i="70"/>
  <c r="C28" i="70"/>
  <c r="AB28" i="70"/>
  <c r="B29" i="70"/>
  <c r="AF26" i="69"/>
  <c r="AI26" i="69"/>
  <c r="AG26" i="69"/>
  <c r="AL26" i="69" s="1"/>
  <c r="AJ26" i="69"/>
  <c r="AC27" i="69"/>
  <c r="AD27" i="69"/>
  <c r="C28" i="69"/>
  <c r="AB28" i="69"/>
  <c r="B29" i="69"/>
  <c r="AF26" i="68"/>
  <c r="AK26" i="68" s="1"/>
  <c r="AI26" i="68"/>
  <c r="AG26" i="68"/>
  <c r="AL26" i="68" s="1"/>
  <c r="AJ26" i="68"/>
  <c r="AC27" i="68"/>
  <c r="AD27" i="68"/>
  <c r="C28" i="68"/>
  <c r="AB28" i="68"/>
  <c r="B29" i="68"/>
  <c r="AF26" i="67"/>
  <c r="AK26" i="67" s="1"/>
  <c r="AI26" i="67"/>
  <c r="AG26" i="67"/>
  <c r="AL26" i="67" s="1"/>
  <c r="AJ26" i="67"/>
  <c r="AC27" i="67"/>
  <c r="AD27" i="67"/>
  <c r="C28" i="67"/>
  <c r="AB28" i="67"/>
  <c r="B29" i="67"/>
  <c r="AL25" i="66"/>
  <c r="AK25" i="66"/>
  <c r="AF26" i="66"/>
  <c r="AI26" i="66"/>
  <c r="AG26" i="66"/>
  <c r="AJ26" i="66"/>
  <c r="AC27" i="66"/>
  <c r="AD27" i="66"/>
  <c r="C28" i="66"/>
  <c r="AB28" i="66"/>
  <c r="B29" i="66"/>
  <c r="AF27" i="71" l="1"/>
  <c r="AI27" i="71"/>
  <c r="AG27" i="71"/>
  <c r="AJ27" i="71"/>
  <c r="AC28" i="71"/>
  <c r="AD28" i="71"/>
  <c r="C29" i="71"/>
  <c r="AB29" i="71"/>
  <c r="B30" i="71"/>
  <c r="AK26" i="71"/>
  <c r="AF27" i="70"/>
  <c r="AK27" i="70" s="1"/>
  <c r="AI27" i="70"/>
  <c r="AG27" i="70"/>
  <c r="AJ27" i="70"/>
  <c r="AC28" i="70"/>
  <c r="AD28" i="70"/>
  <c r="C29" i="70"/>
  <c r="AB29" i="70"/>
  <c r="B30" i="70"/>
  <c r="AK26" i="70"/>
  <c r="AK26" i="69"/>
  <c r="AF27" i="69"/>
  <c r="AK27" i="69" s="1"/>
  <c r="AI27" i="69"/>
  <c r="AG27" i="69"/>
  <c r="AJ27" i="69"/>
  <c r="AC28" i="69"/>
  <c r="AD28" i="69"/>
  <c r="C29" i="69"/>
  <c r="AB29" i="69"/>
  <c r="B30" i="69"/>
  <c r="AF27" i="68"/>
  <c r="AK27" i="68" s="1"/>
  <c r="AI27" i="68"/>
  <c r="AG27" i="68"/>
  <c r="AL27" i="68" s="1"/>
  <c r="AJ27" i="68"/>
  <c r="AC28" i="68"/>
  <c r="AD28" i="68"/>
  <c r="C29" i="68"/>
  <c r="AB29" i="68"/>
  <c r="B30" i="68"/>
  <c r="AF27" i="67"/>
  <c r="AK27" i="67" s="1"/>
  <c r="AI27" i="67"/>
  <c r="AG27" i="67"/>
  <c r="AL27" i="67" s="1"/>
  <c r="AJ27" i="67"/>
  <c r="AC28" i="67"/>
  <c r="AD28" i="67"/>
  <c r="C29" i="67"/>
  <c r="B30" i="67"/>
  <c r="AB29" i="67"/>
  <c r="AK26" i="66"/>
  <c r="AL26" i="66"/>
  <c r="AF27" i="66"/>
  <c r="AI27" i="66"/>
  <c r="AG27" i="66"/>
  <c r="AJ27" i="66"/>
  <c r="AC28" i="66"/>
  <c r="AD28" i="66"/>
  <c r="C29" i="66"/>
  <c r="AB29" i="66"/>
  <c r="B30" i="66"/>
  <c r="AK27" i="71" l="1"/>
  <c r="AF28" i="71"/>
  <c r="AK28" i="71" s="1"/>
  <c r="AI28" i="71"/>
  <c r="AG28" i="71"/>
  <c r="AJ28" i="71"/>
  <c r="AC29" i="71"/>
  <c r="AD29" i="71"/>
  <c r="C30" i="71"/>
  <c r="AB30" i="71"/>
  <c r="B31" i="71"/>
  <c r="AL27" i="71"/>
  <c r="AF28" i="70"/>
  <c r="AK28" i="70" s="1"/>
  <c r="AI28" i="70"/>
  <c r="AG28" i="70"/>
  <c r="AL28" i="70" s="1"/>
  <c r="AJ28" i="70"/>
  <c r="AC29" i="70"/>
  <c r="AD29" i="70"/>
  <c r="C30" i="70"/>
  <c r="AB30" i="70"/>
  <c r="B31" i="70"/>
  <c r="AL27" i="70"/>
  <c r="AL27" i="69"/>
  <c r="AF28" i="69"/>
  <c r="AK28" i="69" s="1"/>
  <c r="AI28" i="69"/>
  <c r="AG28" i="69"/>
  <c r="AL28" i="69" s="1"/>
  <c r="AJ28" i="69"/>
  <c r="AC29" i="69"/>
  <c r="AD29" i="69"/>
  <c r="C30" i="69"/>
  <c r="AB30" i="69"/>
  <c r="B31" i="69"/>
  <c r="AF28" i="68"/>
  <c r="AI28" i="68"/>
  <c r="AG28" i="68"/>
  <c r="AL28" i="68" s="1"/>
  <c r="AJ28" i="68"/>
  <c r="AC29" i="68"/>
  <c r="AD29" i="68"/>
  <c r="C30" i="68"/>
  <c r="AB30" i="68"/>
  <c r="B31" i="68"/>
  <c r="AF28" i="67"/>
  <c r="AK28" i="67" s="1"/>
  <c r="AI28" i="67"/>
  <c r="AG28" i="67"/>
  <c r="AL28" i="67" s="1"/>
  <c r="AJ28" i="67"/>
  <c r="C30" i="67"/>
  <c r="AB30" i="67"/>
  <c r="B31" i="67"/>
  <c r="AD29" i="67"/>
  <c r="AC29" i="67"/>
  <c r="AL27" i="66"/>
  <c r="AK27" i="66"/>
  <c r="AF28" i="66"/>
  <c r="AI28" i="66"/>
  <c r="AG28" i="66"/>
  <c r="AJ28" i="66"/>
  <c r="AC29" i="66"/>
  <c r="AD29" i="66"/>
  <c r="C30" i="66"/>
  <c r="AB30" i="66"/>
  <c r="B31" i="66"/>
  <c r="AL28" i="71" l="1"/>
  <c r="AF29" i="71"/>
  <c r="AK29" i="71" s="1"/>
  <c r="AI29" i="71"/>
  <c r="AG29" i="71"/>
  <c r="AL29" i="71" s="1"/>
  <c r="AJ29" i="71"/>
  <c r="AC30" i="71"/>
  <c r="AD30" i="71"/>
  <c r="C31" i="71"/>
  <c r="AB31" i="71"/>
  <c r="B32" i="71"/>
  <c r="AF29" i="70"/>
  <c r="AK29" i="70" s="1"/>
  <c r="AI29" i="70"/>
  <c r="AG29" i="70"/>
  <c r="AL29" i="70" s="1"/>
  <c r="AJ29" i="70"/>
  <c r="AC30" i="70"/>
  <c r="AD30" i="70"/>
  <c r="C31" i="70"/>
  <c r="AB31" i="70"/>
  <c r="B32" i="70"/>
  <c r="AF29" i="69"/>
  <c r="AK29" i="69" s="1"/>
  <c r="AI29" i="69"/>
  <c r="AG29" i="69"/>
  <c r="AJ29" i="69"/>
  <c r="AC30" i="69"/>
  <c r="AD30" i="69"/>
  <c r="C31" i="69"/>
  <c r="AB31" i="69"/>
  <c r="B32" i="69"/>
  <c r="AK28" i="68"/>
  <c r="AF29" i="68"/>
  <c r="AK29" i="68" s="1"/>
  <c r="AI29" i="68"/>
  <c r="AG29" i="68"/>
  <c r="AJ29" i="68"/>
  <c r="AC30" i="68"/>
  <c r="AD30" i="68"/>
  <c r="C31" i="68"/>
  <c r="AB31" i="68"/>
  <c r="B32" i="68"/>
  <c r="AC30" i="67"/>
  <c r="AD30" i="67"/>
  <c r="B32" i="67"/>
  <c r="C31" i="67"/>
  <c r="AB31" i="67"/>
  <c r="AJ29" i="67"/>
  <c r="AG29" i="67"/>
  <c r="AL29" i="67" s="1"/>
  <c r="AF29" i="67"/>
  <c r="AK29" i="67" s="1"/>
  <c r="AI29" i="67"/>
  <c r="AL28" i="66"/>
  <c r="AK28" i="66"/>
  <c r="AF29" i="66"/>
  <c r="AI29" i="66"/>
  <c r="AG29" i="66"/>
  <c r="AJ29" i="66"/>
  <c r="AC30" i="66"/>
  <c r="AD30" i="66"/>
  <c r="C31" i="66"/>
  <c r="AB31" i="66"/>
  <c r="B32" i="66"/>
  <c r="AF30" i="71" l="1"/>
  <c r="AK30" i="71" s="1"/>
  <c r="AI30" i="71"/>
  <c r="AG30" i="71"/>
  <c r="AL30" i="71" s="1"/>
  <c r="AJ30" i="71"/>
  <c r="AC31" i="71"/>
  <c r="AD31" i="71"/>
  <c r="C32" i="71"/>
  <c r="AB32" i="71"/>
  <c r="B33" i="71"/>
  <c r="AF30" i="70"/>
  <c r="AI30" i="70"/>
  <c r="AG30" i="70"/>
  <c r="AL30" i="70" s="1"/>
  <c r="AJ30" i="70"/>
  <c r="AC31" i="70"/>
  <c r="AD31" i="70"/>
  <c r="C32" i="70"/>
  <c r="AB32" i="70"/>
  <c r="B33" i="70"/>
  <c r="AF30" i="69"/>
  <c r="AK30" i="69" s="1"/>
  <c r="AI30" i="69"/>
  <c r="AG30" i="69"/>
  <c r="AL30" i="69" s="1"/>
  <c r="AJ30" i="69"/>
  <c r="AC31" i="69"/>
  <c r="AD31" i="69"/>
  <c r="C32" i="69"/>
  <c r="AB32" i="69"/>
  <c r="B33" i="69"/>
  <c r="AL29" i="69"/>
  <c r="AL29" i="68"/>
  <c r="AF30" i="68"/>
  <c r="AK30" i="68" s="1"/>
  <c r="AI30" i="68"/>
  <c r="AG30" i="68"/>
  <c r="AL30" i="68" s="1"/>
  <c r="AJ30" i="68"/>
  <c r="AC31" i="68"/>
  <c r="AD31" i="68"/>
  <c r="C32" i="68"/>
  <c r="AB32" i="68"/>
  <c r="B33" i="68"/>
  <c r="AI30" i="67"/>
  <c r="AF30" i="67"/>
  <c r="AK30" i="67" s="1"/>
  <c r="AG30" i="67"/>
  <c r="AL30" i="67" s="1"/>
  <c r="AJ30" i="67"/>
  <c r="C32" i="67"/>
  <c r="AB32" i="67"/>
  <c r="B33" i="67"/>
  <c r="AC31" i="67"/>
  <c r="AD31" i="67"/>
  <c r="AK29" i="66"/>
  <c r="AL29" i="66"/>
  <c r="AF30" i="66"/>
  <c r="AI30" i="66"/>
  <c r="AG30" i="66"/>
  <c r="AJ30" i="66"/>
  <c r="AC31" i="66"/>
  <c r="AD31" i="66"/>
  <c r="C32" i="66"/>
  <c r="AB32" i="66"/>
  <c r="B33" i="66"/>
  <c r="AF31" i="71" l="1"/>
  <c r="AK31" i="71" s="1"/>
  <c r="AI31" i="71"/>
  <c r="AG31" i="71"/>
  <c r="AL31" i="71" s="1"/>
  <c r="AJ31" i="71"/>
  <c r="AC32" i="71"/>
  <c r="AD32" i="71"/>
  <c r="C33" i="71"/>
  <c r="AB33" i="71"/>
  <c r="B34" i="71"/>
  <c r="AK30" i="70"/>
  <c r="AF31" i="70"/>
  <c r="AK31" i="70" s="1"/>
  <c r="AI31" i="70"/>
  <c r="AG31" i="70"/>
  <c r="AJ31" i="70"/>
  <c r="AC32" i="70"/>
  <c r="AD32" i="70"/>
  <c r="C33" i="70"/>
  <c r="AB33" i="70"/>
  <c r="B34" i="70"/>
  <c r="AF31" i="69"/>
  <c r="AK31" i="69" s="1"/>
  <c r="AI31" i="69"/>
  <c r="AG31" i="69"/>
  <c r="AL31" i="69" s="1"/>
  <c r="AJ31" i="69"/>
  <c r="AC32" i="69"/>
  <c r="AD32" i="69"/>
  <c r="C33" i="69"/>
  <c r="AB33" i="69"/>
  <c r="B34" i="69"/>
  <c r="AF31" i="68"/>
  <c r="AK31" i="68" s="1"/>
  <c r="AI31" i="68"/>
  <c r="AG31" i="68"/>
  <c r="AL31" i="68" s="1"/>
  <c r="AJ31" i="68"/>
  <c r="AC32" i="68"/>
  <c r="AD32" i="68"/>
  <c r="C33" i="68"/>
  <c r="AB33" i="68"/>
  <c r="B34" i="68"/>
  <c r="AC32" i="67"/>
  <c r="AD32" i="67"/>
  <c r="C33" i="67"/>
  <c r="B34" i="67"/>
  <c r="AB33" i="67"/>
  <c r="AI31" i="67"/>
  <c r="AF31" i="67"/>
  <c r="AK31" i="67" s="1"/>
  <c r="AG31" i="67"/>
  <c r="AJ31" i="67"/>
  <c r="AL30" i="66"/>
  <c r="AK30" i="66"/>
  <c r="AF31" i="66"/>
  <c r="AI31" i="66"/>
  <c r="AG31" i="66"/>
  <c r="AJ31" i="66"/>
  <c r="AC32" i="66"/>
  <c r="AD32" i="66"/>
  <c r="C33" i="66"/>
  <c r="AB33" i="66"/>
  <c r="B34" i="66"/>
  <c r="AF32" i="71" l="1"/>
  <c r="AK32" i="71" s="1"/>
  <c r="AI32" i="71"/>
  <c r="AG32" i="71"/>
  <c r="AL32" i="71" s="1"/>
  <c r="AJ32" i="71"/>
  <c r="AC33" i="71"/>
  <c r="AD33" i="71"/>
  <c r="C34" i="71"/>
  <c r="AB34" i="71"/>
  <c r="B35" i="71"/>
  <c r="AL31" i="70"/>
  <c r="AF32" i="70"/>
  <c r="AK32" i="70" s="1"/>
  <c r="AI32" i="70"/>
  <c r="AG32" i="70"/>
  <c r="AL32" i="70" s="1"/>
  <c r="AJ32" i="70"/>
  <c r="AC33" i="70"/>
  <c r="AD33" i="70"/>
  <c r="C34" i="70"/>
  <c r="AB34" i="70"/>
  <c r="B35" i="70"/>
  <c r="AF32" i="69"/>
  <c r="AK32" i="69" s="1"/>
  <c r="AI32" i="69"/>
  <c r="AG32" i="69"/>
  <c r="AL32" i="69" s="1"/>
  <c r="AJ32" i="69"/>
  <c r="AC33" i="69"/>
  <c r="AD33" i="69"/>
  <c r="C34" i="69"/>
  <c r="AB34" i="69"/>
  <c r="B35" i="69"/>
  <c r="AF32" i="68"/>
  <c r="AK32" i="68" s="1"/>
  <c r="AI32" i="68"/>
  <c r="AG32" i="68"/>
  <c r="AL32" i="68" s="1"/>
  <c r="AJ32" i="68"/>
  <c r="AC33" i="68"/>
  <c r="AD33" i="68"/>
  <c r="C34" i="68"/>
  <c r="AB34" i="68"/>
  <c r="B35" i="68"/>
  <c r="AF32" i="67"/>
  <c r="AK32" i="67" s="1"/>
  <c r="AI32" i="67"/>
  <c r="AJ32" i="67"/>
  <c r="AG32" i="67"/>
  <c r="AL32" i="67" s="1"/>
  <c r="AB34" i="67"/>
  <c r="C34" i="67"/>
  <c r="B35" i="67"/>
  <c r="AC33" i="67"/>
  <c r="AD33" i="67"/>
  <c r="AL31" i="67"/>
  <c r="AL31" i="66"/>
  <c r="AK31" i="66"/>
  <c r="AF32" i="66"/>
  <c r="AI32" i="66"/>
  <c r="AG32" i="66"/>
  <c r="AJ32" i="66"/>
  <c r="AC33" i="66"/>
  <c r="AD33" i="66"/>
  <c r="C34" i="66"/>
  <c r="AB34" i="66"/>
  <c r="B35" i="66"/>
  <c r="AF33" i="71" l="1"/>
  <c r="AI33" i="71"/>
  <c r="AJ33" i="71"/>
  <c r="AG33" i="71"/>
  <c r="AL33" i="71" s="1"/>
  <c r="AC34" i="71"/>
  <c r="AD34" i="71"/>
  <c r="C35" i="71"/>
  <c r="AB35" i="71"/>
  <c r="B36" i="71"/>
  <c r="AF33" i="70"/>
  <c r="AI33" i="70"/>
  <c r="AG33" i="70"/>
  <c r="AL33" i="70" s="1"/>
  <c r="AJ33" i="70"/>
  <c r="AC34" i="70"/>
  <c r="AD34" i="70"/>
  <c r="C35" i="70"/>
  <c r="AB35" i="70"/>
  <c r="B36" i="70"/>
  <c r="AF33" i="69"/>
  <c r="AI33" i="69"/>
  <c r="AG33" i="69"/>
  <c r="AL33" i="69" s="1"/>
  <c r="AJ33" i="69"/>
  <c r="AC34" i="69"/>
  <c r="AD34" i="69"/>
  <c r="C35" i="69"/>
  <c r="AB35" i="69"/>
  <c r="B36" i="69"/>
  <c r="AF33" i="68"/>
  <c r="AK33" i="68" s="1"/>
  <c r="AI33" i="68"/>
  <c r="AG33" i="68"/>
  <c r="AL33" i="68" s="1"/>
  <c r="AJ33" i="68"/>
  <c r="AC34" i="68"/>
  <c r="AD34" i="68"/>
  <c r="C35" i="68"/>
  <c r="AB35" i="68"/>
  <c r="B36" i="68"/>
  <c r="AC34" i="67"/>
  <c r="AD34" i="67"/>
  <c r="AB35" i="67"/>
  <c r="B36" i="67"/>
  <c r="C35" i="67"/>
  <c r="AI33" i="67"/>
  <c r="AF33" i="67"/>
  <c r="AK33" i="67" s="1"/>
  <c r="AG33" i="67"/>
  <c r="AL33" i="67" s="1"/>
  <c r="AJ33" i="67"/>
  <c r="AL32" i="66"/>
  <c r="AK32" i="66"/>
  <c r="AF33" i="66"/>
  <c r="AI33" i="66"/>
  <c r="AG33" i="66"/>
  <c r="AJ33" i="66"/>
  <c r="AC34" i="66"/>
  <c r="AD34" i="66"/>
  <c r="AB35" i="66"/>
  <c r="B36" i="66"/>
  <c r="C35" i="66"/>
  <c r="AF34" i="71" l="1"/>
  <c r="AI34" i="71"/>
  <c r="AJ34" i="71"/>
  <c r="AG34" i="71"/>
  <c r="AL34" i="71" s="1"/>
  <c r="AC35" i="71"/>
  <c r="AD35" i="71"/>
  <c r="C36" i="71"/>
  <c r="AB36" i="71"/>
  <c r="B37" i="71"/>
  <c r="AK33" i="71"/>
  <c r="AF34" i="70"/>
  <c r="AK34" i="70" s="1"/>
  <c r="AI34" i="70"/>
  <c r="AG34" i="70"/>
  <c r="AJ34" i="70"/>
  <c r="AC35" i="70"/>
  <c r="AD35" i="70"/>
  <c r="C36" i="70"/>
  <c r="AB36" i="70"/>
  <c r="B37" i="70"/>
  <c r="AK33" i="70"/>
  <c r="AK33" i="69"/>
  <c r="AF34" i="69"/>
  <c r="AK34" i="69" s="1"/>
  <c r="AI34" i="69"/>
  <c r="AG34" i="69"/>
  <c r="AJ34" i="69"/>
  <c r="AC35" i="69"/>
  <c r="AD35" i="69"/>
  <c r="C36" i="69"/>
  <c r="AB36" i="69"/>
  <c r="B37" i="69"/>
  <c r="AF34" i="68"/>
  <c r="AK34" i="68" s="1"/>
  <c r="AI34" i="68"/>
  <c r="AG34" i="68"/>
  <c r="AL34" i="68" s="1"/>
  <c r="AJ34" i="68"/>
  <c r="AC35" i="68"/>
  <c r="AD35" i="68"/>
  <c r="C36" i="68"/>
  <c r="AB36" i="68"/>
  <c r="B37" i="68"/>
  <c r="AI34" i="67"/>
  <c r="AF34" i="67"/>
  <c r="AK34" i="67" s="1"/>
  <c r="AG34" i="67"/>
  <c r="AL34" i="67" s="1"/>
  <c r="AJ34" i="67"/>
  <c r="AD35" i="67"/>
  <c r="AC35" i="67"/>
  <c r="C36" i="67"/>
  <c r="B37" i="67"/>
  <c r="AB36" i="67"/>
  <c r="AK33" i="66"/>
  <c r="AL33" i="66"/>
  <c r="AF34" i="66"/>
  <c r="AI34" i="66"/>
  <c r="AG34" i="66"/>
  <c r="AJ34" i="66"/>
  <c r="AC35" i="66"/>
  <c r="AD35" i="66"/>
  <c r="C36" i="66"/>
  <c r="B37" i="66"/>
  <c r="AB36" i="66"/>
  <c r="AK34" i="71" l="1"/>
  <c r="AF35" i="71"/>
  <c r="AK35" i="71" s="1"/>
  <c r="AI35" i="71"/>
  <c r="AG35" i="71"/>
  <c r="AJ35" i="71"/>
  <c r="AC36" i="71"/>
  <c r="AD36" i="71"/>
  <c r="C37" i="71"/>
  <c r="AB37" i="71"/>
  <c r="B38" i="71"/>
  <c r="AF35" i="70"/>
  <c r="AK35" i="70" s="1"/>
  <c r="AI35" i="70"/>
  <c r="AG35" i="70"/>
  <c r="AL35" i="70" s="1"/>
  <c r="AJ35" i="70"/>
  <c r="AC36" i="70"/>
  <c r="AD36" i="70"/>
  <c r="C37" i="70"/>
  <c r="AB37" i="70"/>
  <c r="B38" i="70"/>
  <c r="AL34" i="70"/>
  <c r="AL34" i="69"/>
  <c r="AF35" i="69"/>
  <c r="AK35" i="69" s="1"/>
  <c r="AI35" i="69"/>
  <c r="AG35" i="69"/>
  <c r="AL35" i="69" s="1"/>
  <c r="AJ35" i="69"/>
  <c r="AC36" i="69"/>
  <c r="AD36" i="69"/>
  <c r="C37" i="69"/>
  <c r="AB37" i="69"/>
  <c r="B38" i="69"/>
  <c r="AF35" i="68"/>
  <c r="AI35" i="68"/>
  <c r="AG35" i="68"/>
  <c r="AL35" i="68" s="1"/>
  <c r="AJ35" i="68"/>
  <c r="AC36" i="68"/>
  <c r="AD36" i="68"/>
  <c r="C37" i="68"/>
  <c r="AB37" i="68"/>
  <c r="B38" i="68"/>
  <c r="AG35" i="67"/>
  <c r="AL35" i="67" s="1"/>
  <c r="AJ35" i="67"/>
  <c r="AI35" i="67"/>
  <c r="AF35" i="67"/>
  <c r="AK35" i="67" s="1"/>
  <c r="AB37" i="67"/>
  <c r="C37" i="67"/>
  <c r="B38" i="67"/>
  <c r="AC36" i="67"/>
  <c r="AD36" i="67"/>
  <c r="AL34" i="66"/>
  <c r="AK34" i="66"/>
  <c r="AF35" i="66"/>
  <c r="AI35" i="66"/>
  <c r="AG35" i="66"/>
  <c r="AJ35" i="66"/>
  <c r="AB37" i="66"/>
  <c r="C37" i="66"/>
  <c r="B38" i="66"/>
  <c r="AD36" i="66"/>
  <c r="AC36" i="66"/>
  <c r="AL35" i="71" l="1"/>
  <c r="AF36" i="71"/>
  <c r="AK36" i="71" s="1"/>
  <c r="AI36" i="71"/>
  <c r="AG36" i="71"/>
  <c r="AL36" i="71" s="1"/>
  <c r="AJ36" i="71"/>
  <c r="AC37" i="71"/>
  <c r="AD37" i="71"/>
  <c r="C38" i="71"/>
  <c r="AB38" i="71"/>
  <c r="B39" i="71"/>
  <c r="AF36" i="70"/>
  <c r="AK36" i="70" s="1"/>
  <c r="AI36" i="70"/>
  <c r="AG36" i="70"/>
  <c r="AL36" i="70" s="1"/>
  <c r="AJ36" i="70"/>
  <c r="AC37" i="70"/>
  <c r="AD37" i="70"/>
  <c r="C38" i="70"/>
  <c r="AB38" i="70"/>
  <c r="B39" i="70"/>
  <c r="AF36" i="69"/>
  <c r="AK36" i="69" s="1"/>
  <c r="AI36" i="69"/>
  <c r="AG36" i="69"/>
  <c r="AJ36" i="69"/>
  <c r="AC37" i="69"/>
  <c r="AD37" i="69"/>
  <c r="C38" i="69"/>
  <c r="AB38" i="69"/>
  <c r="B39" i="69"/>
  <c r="AK35" i="68"/>
  <c r="AF36" i="68"/>
  <c r="AK36" i="68" s="1"/>
  <c r="AI36" i="68"/>
  <c r="AG36" i="68"/>
  <c r="AJ36" i="68"/>
  <c r="AC37" i="68"/>
  <c r="AD37" i="68"/>
  <c r="C38" i="68"/>
  <c r="AB38" i="68"/>
  <c r="B39" i="68"/>
  <c r="AD37" i="67"/>
  <c r="AC37" i="67"/>
  <c r="C38" i="67"/>
  <c r="AB38" i="67"/>
  <c r="B39" i="67"/>
  <c r="AF36" i="67"/>
  <c r="AK36" i="67" s="1"/>
  <c r="AI36" i="67"/>
  <c r="AG36" i="67"/>
  <c r="AL36" i="67" s="1"/>
  <c r="AJ36" i="67"/>
  <c r="AL35" i="66"/>
  <c r="AK35" i="66"/>
  <c r="AC37" i="66"/>
  <c r="AD37" i="66"/>
  <c r="C38" i="66"/>
  <c r="AB38" i="66"/>
  <c r="B39" i="66"/>
  <c r="AG36" i="66"/>
  <c r="AJ36" i="66"/>
  <c r="AF36" i="66"/>
  <c r="AI36" i="66"/>
  <c r="AF37" i="71" l="1"/>
  <c r="AK37" i="71" s="1"/>
  <c r="AI37" i="71"/>
  <c r="AG37" i="71"/>
  <c r="AL37" i="71" s="1"/>
  <c r="AJ37" i="71"/>
  <c r="AC38" i="71"/>
  <c r="AD38" i="71"/>
  <c r="C39" i="71"/>
  <c r="AB39" i="71"/>
  <c r="B40" i="71"/>
  <c r="AF37" i="70"/>
  <c r="AI37" i="70"/>
  <c r="AG37" i="70"/>
  <c r="AL37" i="70" s="1"/>
  <c r="AJ37" i="70"/>
  <c r="AC38" i="70"/>
  <c r="AD38" i="70"/>
  <c r="C39" i="70"/>
  <c r="AB39" i="70"/>
  <c r="B40" i="70"/>
  <c r="AF37" i="69"/>
  <c r="AK37" i="69" s="1"/>
  <c r="AI37" i="69"/>
  <c r="AG37" i="69"/>
  <c r="AL37" i="69" s="1"/>
  <c r="AJ37" i="69"/>
  <c r="AC38" i="69"/>
  <c r="AD38" i="69"/>
  <c r="C39" i="69"/>
  <c r="AB39" i="69"/>
  <c r="B40" i="69"/>
  <c r="AL36" i="69"/>
  <c r="AL36" i="68"/>
  <c r="AF37" i="68"/>
  <c r="AK37" i="68" s="1"/>
  <c r="AI37" i="68"/>
  <c r="AG37" i="68"/>
  <c r="AL37" i="68" s="1"/>
  <c r="AJ37" i="68"/>
  <c r="AC38" i="68"/>
  <c r="AD38" i="68"/>
  <c r="C39" i="68"/>
  <c r="AB39" i="68"/>
  <c r="B40" i="68"/>
  <c r="AG37" i="67"/>
  <c r="AL37" i="67" s="1"/>
  <c r="AJ37" i="67"/>
  <c r="AF37" i="67"/>
  <c r="AI37" i="67"/>
  <c r="AD38" i="67"/>
  <c r="AC38" i="67"/>
  <c r="AB39" i="67"/>
  <c r="C39" i="67"/>
  <c r="B40" i="67"/>
  <c r="AK36" i="66"/>
  <c r="AL36" i="66"/>
  <c r="AF37" i="66"/>
  <c r="AI37" i="66"/>
  <c r="AG37" i="66"/>
  <c r="AJ37" i="66"/>
  <c r="AC38" i="66"/>
  <c r="AD38" i="66"/>
  <c r="AB39" i="66"/>
  <c r="C39" i="66"/>
  <c r="B40" i="66"/>
  <c r="AF38" i="71" l="1"/>
  <c r="AK38" i="71" s="1"/>
  <c r="AI38" i="71"/>
  <c r="AG38" i="71"/>
  <c r="AL38" i="71" s="1"/>
  <c r="AJ38" i="71"/>
  <c r="AC39" i="71"/>
  <c r="AD39" i="71"/>
  <c r="C40" i="71"/>
  <c r="AB40" i="71"/>
  <c r="B41" i="71"/>
  <c r="AK37" i="70"/>
  <c r="AF38" i="70"/>
  <c r="AK38" i="70" s="1"/>
  <c r="AI38" i="70"/>
  <c r="AG38" i="70"/>
  <c r="AL38" i="70" s="1"/>
  <c r="AJ38" i="70"/>
  <c r="AC39" i="70"/>
  <c r="AD39" i="70"/>
  <c r="C40" i="70"/>
  <c r="AB40" i="70"/>
  <c r="B41" i="70"/>
  <c r="AF38" i="69"/>
  <c r="AK38" i="69" s="1"/>
  <c r="AI38" i="69"/>
  <c r="AG38" i="69"/>
  <c r="AL38" i="69" s="1"/>
  <c r="AJ38" i="69"/>
  <c r="AC39" i="69"/>
  <c r="AD39" i="69"/>
  <c r="C40" i="69"/>
  <c r="AB40" i="69"/>
  <c r="B41" i="69"/>
  <c r="AF38" i="68"/>
  <c r="AK38" i="68" s="1"/>
  <c r="AI38" i="68"/>
  <c r="AG38" i="68"/>
  <c r="AL38" i="68" s="1"/>
  <c r="AJ38" i="68"/>
  <c r="AC39" i="68"/>
  <c r="AD39" i="68"/>
  <c r="C40" i="68"/>
  <c r="AB40" i="68"/>
  <c r="B41" i="68"/>
  <c r="AG38" i="67"/>
  <c r="AJ38" i="67"/>
  <c r="AI38" i="67"/>
  <c r="AF38" i="67"/>
  <c r="AK38" i="67" s="1"/>
  <c r="AD39" i="67"/>
  <c r="AC39" i="67"/>
  <c r="AB40" i="67"/>
  <c r="B41" i="67"/>
  <c r="C40" i="67"/>
  <c r="AK37" i="67"/>
  <c r="AL37" i="66"/>
  <c r="AK37" i="66"/>
  <c r="AF38" i="66"/>
  <c r="AI38" i="66"/>
  <c r="AJ38" i="66"/>
  <c r="AG38" i="66"/>
  <c r="AL38" i="66" s="1"/>
  <c r="AD39" i="66"/>
  <c r="AC39" i="66"/>
  <c r="C40" i="66"/>
  <c r="AB40" i="66"/>
  <c r="B41" i="66"/>
  <c r="AF39" i="71" l="1"/>
  <c r="AK39" i="71" s="1"/>
  <c r="AI39" i="71"/>
  <c r="AG39" i="71"/>
  <c r="AL39" i="71" s="1"/>
  <c r="AJ39" i="71"/>
  <c r="AC40" i="71"/>
  <c r="AD40" i="71"/>
  <c r="C41" i="71"/>
  <c r="AB41" i="71"/>
  <c r="B42" i="71"/>
  <c r="AF39" i="70"/>
  <c r="AK39" i="70" s="1"/>
  <c r="AI39" i="70"/>
  <c r="AG39" i="70"/>
  <c r="AL39" i="70" s="1"/>
  <c r="AJ39" i="70"/>
  <c r="AC40" i="70"/>
  <c r="AD40" i="70"/>
  <c r="C41" i="70"/>
  <c r="AB41" i="70"/>
  <c r="B42" i="70"/>
  <c r="AF39" i="69"/>
  <c r="AK39" i="69" s="1"/>
  <c r="AI39" i="69"/>
  <c r="AG39" i="69"/>
  <c r="AL39" i="69" s="1"/>
  <c r="AJ39" i="69"/>
  <c r="AC40" i="69"/>
  <c r="AD40" i="69"/>
  <c r="C41" i="69"/>
  <c r="AB41" i="69"/>
  <c r="B42" i="69"/>
  <c r="AF39" i="68"/>
  <c r="AK39" i="68" s="1"/>
  <c r="AI39" i="68"/>
  <c r="AG39" i="68"/>
  <c r="AL39" i="68" s="1"/>
  <c r="AJ39" i="68"/>
  <c r="AC40" i="68"/>
  <c r="AD40" i="68"/>
  <c r="C41" i="68"/>
  <c r="AB41" i="68"/>
  <c r="B42" i="68"/>
  <c r="AG39" i="67"/>
  <c r="AL39" i="67" s="1"/>
  <c r="AJ39" i="67"/>
  <c r="AF39" i="67"/>
  <c r="AK39" i="67" s="1"/>
  <c r="AI39" i="67"/>
  <c r="AD40" i="67"/>
  <c r="AC40" i="67"/>
  <c r="AB41" i="67"/>
  <c r="C41" i="67"/>
  <c r="B42" i="67"/>
  <c r="AL38" i="67"/>
  <c r="AK38" i="66"/>
  <c r="AJ39" i="66"/>
  <c r="AG39" i="66"/>
  <c r="AI39" i="66"/>
  <c r="AF39" i="66"/>
  <c r="AK39" i="66" s="1"/>
  <c r="AC40" i="66"/>
  <c r="AD40" i="66"/>
  <c r="AB41" i="66"/>
  <c r="C41" i="66"/>
  <c r="B42" i="66"/>
  <c r="AF40" i="71" l="1"/>
  <c r="AK40" i="71" s="1"/>
  <c r="AI40" i="71"/>
  <c r="AG40" i="71"/>
  <c r="AL40" i="71" s="1"/>
  <c r="AJ40" i="71"/>
  <c r="AC41" i="71"/>
  <c r="AD41" i="71"/>
  <c r="C42" i="71"/>
  <c r="AB42" i="71"/>
  <c r="B43" i="71"/>
  <c r="AF40" i="70"/>
  <c r="AK40" i="70" s="1"/>
  <c r="AI40" i="70"/>
  <c r="AG40" i="70"/>
  <c r="AL40" i="70" s="1"/>
  <c r="AJ40" i="70"/>
  <c r="AC41" i="70"/>
  <c r="AD41" i="70"/>
  <c r="C42" i="70"/>
  <c r="AB42" i="70"/>
  <c r="B43" i="70"/>
  <c r="AF40" i="69"/>
  <c r="AI40" i="69"/>
  <c r="AG40" i="69"/>
  <c r="AL40" i="69" s="1"/>
  <c r="AJ40" i="69"/>
  <c r="AC41" i="69"/>
  <c r="AD41" i="69"/>
  <c r="C42" i="69"/>
  <c r="AB42" i="69"/>
  <c r="B43" i="69"/>
  <c r="AF40" i="68"/>
  <c r="AK40" i="68" s="1"/>
  <c r="AI40" i="68"/>
  <c r="AG40" i="68"/>
  <c r="AL40" i="68" s="1"/>
  <c r="AJ40" i="68"/>
  <c r="AC41" i="68"/>
  <c r="AD41" i="68"/>
  <c r="C42" i="68"/>
  <c r="AB42" i="68"/>
  <c r="B43" i="68"/>
  <c r="AJ40" i="67"/>
  <c r="AG40" i="67"/>
  <c r="AL40" i="67" s="1"/>
  <c r="AI40" i="67"/>
  <c r="AF40" i="67"/>
  <c r="AK40" i="67" s="1"/>
  <c r="AC41" i="67"/>
  <c r="AD41" i="67"/>
  <c r="AB42" i="67"/>
  <c r="B43" i="67"/>
  <c r="C42" i="67"/>
  <c r="AL39" i="66"/>
  <c r="AF40" i="66"/>
  <c r="AI40" i="66"/>
  <c r="AJ40" i="66"/>
  <c r="AG40" i="66"/>
  <c r="AL40" i="66" s="1"/>
  <c r="AC41" i="66"/>
  <c r="AD41" i="66"/>
  <c r="AB42" i="66"/>
  <c r="B43" i="66"/>
  <c r="C42" i="66"/>
  <c r="AF41" i="71" l="1"/>
  <c r="AI41" i="71"/>
  <c r="AG41" i="71"/>
  <c r="AL41" i="71" s="1"/>
  <c r="AJ41" i="71"/>
  <c r="AC42" i="71"/>
  <c r="AD42" i="71"/>
  <c r="AB43" i="71"/>
  <c r="AE43" i="71"/>
  <c r="B44" i="71"/>
  <c r="C43" i="71"/>
  <c r="AF41" i="70"/>
  <c r="AK41" i="70" s="1"/>
  <c r="AI41" i="70"/>
  <c r="AG41" i="70"/>
  <c r="AL41" i="70" s="1"/>
  <c r="AJ41" i="70"/>
  <c r="AC42" i="70"/>
  <c r="AD42" i="70"/>
  <c r="C43" i="70"/>
  <c r="AB43" i="70"/>
  <c r="AE43" i="70"/>
  <c r="B44" i="70"/>
  <c r="AK40" i="69"/>
  <c r="AF41" i="69"/>
  <c r="AK41" i="69" s="1"/>
  <c r="AI41" i="69"/>
  <c r="AG41" i="69"/>
  <c r="AJ41" i="69"/>
  <c r="AC42" i="69"/>
  <c r="AD42" i="69"/>
  <c r="C43" i="69"/>
  <c r="AB43" i="69"/>
  <c r="AE43" i="69"/>
  <c r="B44" i="69"/>
  <c r="AF41" i="68"/>
  <c r="AK41" i="68" s="1"/>
  <c r="AI41" i="68"/>
  <c r="AG41" i="68"/>
  <c r="AL41" i="68" s="1"/>
  <c r="AJ41" i="68"/>
  <c r="AC42" i="68"/>
  <c r="AD42" i="68"/>
  <c r="C43" i="68"/>
  <c r="AB43" i="68"/>
  <c r="AE43" i="68"/>
  <c r="B44" i="68"/>
  <c r="AF41" i="67"/>
  <c r="AK41" i="67" s="1"/>
  <c r="AI41" i="67"/>
  <c r="AG41" i="67"/>
  <c r="AL41" i="67" s="1"/>
  <c r="AJ41" i="67"/>
  <c r="AD42" i="67"/>
  <c r="AC42" i="67"/>
  <c r="AB43" i="67"/>
  <c r="AE43" i="67"/>
  <c r="C43" i="67"/>
  <c r="B44" i="67"/>
  <c r="AK40" i="66"/>
  <c r="AF41" i="66"/>
  <c r="AI41" i="66"/>
  <c r="AG41" i="66"/>
  <c r="AJ41" i="66"/>
  <c r="AC42" i="66"/>
  <c r="AD42" i="66"/>
  <c r="C43" i="66"/>
  <c r="AB43" i="66"/>
  <c r="AE43" i="66"/>
  <c r="B44" i="66"/>
  <c r="AK41" i="71" l="1"/>
  <c r="AF42" i="71"/>
  <c r="AK42" i="71" s="1"/>
  <c r="AI42" i="71"/>
  <c r="AJ42" i="71"/>
  <c r="AG42" i="71"/>
  <c r="AL42" i="71" s="1"/>
  <c r="AC43" i="71"/>
  <c r="AD43" i="71"/>
  <c r="B45" i="71"/>
  <c r="AB44" i="71"/>
  <c r="AE44" i="71"/>
  <c r="C44" i="71"/>
  <c r="AF42" i="70"/>
  <c r="AK42" i="70" s="1"/>
  <c r="AI42" i="70"/>
  <c r="AG42" i="70"/>
  <c r="AL42" i="70" s="1"/>
  <c r="AJ42" i="70"/>
  <c r="AC43" i="70"/>
  <c r="AD43" i="70"/>
  <c r="C44" i="70"/>
  <c r="AB44" i="70"/>
  <c r="AE44" i="70"/>
  <c r="B45" i="70"/>
  <c r="AL41" i="69"/>
  <c r="AF42" i="69"/>
  <c r="AI42" i="69"/>
  <c r="AG42" i="69"/>
  <c r="AL42" i="69" s="1"/>
  <c r="AJ42" i="69"/>
  <c r="AC43" i="69"/>
  <c r="AD43" i="69"/>
  <c r="C44" i="69"/>
  <c r="AB44" i="69"/>
  <c r="AE44" i="69"/>
  <c r="B45" i="69"/>
  <c r="AF42" i="68"/>
  <c r="AI42" i="68"/>
  <c r="AG42" i="68"/>
  <c r="AL42" i="68" s="1"/>
  <c r="AJ42" i="68"/>
  <c r="AC43" i="68"/>
  <c r="AD43" i="68"/>
  <c r="C44" i="68"/>
  <c r="AB44" i="68"/>
  <c r="AE44" i="68"/>
  <c r="B45" i="68"/>
  <c r="AG42" i="67"/>
  <c r="AL42" i="67" s="1"/>
  <c r="AJ42" i="67"/>
  <c r="AF42" i="67"/>
  <c r="AI42" i="67"/>
  <c r="AC43" i="67"/>
  <c r="AD43" i="67"/>
  <c r="AB44" i="67"/>
  <c r="AE44" i="67"/>
  <c r="B45" i="67"/>
  <c r="C44" i="67"/>
  <c r="AL41" i="66"/>
  <c r="AK41" i="66"/>
  <c r="AF42" i="66"/>
  <c r="AI42" i="66"/>
  <c r="AG42" i="66"/>
  <c r="AJ42" i="66"/>
  <c r="AC43" i="66"/>
  <c r="AD43" i="66"/>
  <c r="C44" i="66"/>
  <c r="AB44" i="66"/>
  <c r="AE44" i="66"/>
  <c r="B45" i="66"/>
  <c r="AF43" i="71" l="1"/>
  <c r="AK43" i="71" s="1"/>
  <c r="AI43" i="71"/>
  <c r="AG43" i="71"/>
  <c r="AL43" i="71" s="1"/>
  <c r="AJ43" i="71"/>
  <c r="AE45" i="71"/>
  <c r="AE47" i="71" s="1"/>
  <c r="B51" i="71" s="1"/>
  <c r="C45" i="71"/>
  <c r="AB45" i="71"/>
  <c r="AD44" i="71"/>
  <c r="AC44" i="71"/>
  <c r="AF43" i="70"/>
  <c r="AK43" i="70" s="1"/>
  <c r="AI43" i="70"/>
  <c r="AG43" i="70"/>
  <c r="AL43" i="70" s="1"/>
  <c r="AJ43" i="70"/>
  <c r="AC44" i="70"/>
  <c r="AD44" i="70"/>
  <c r="C45" i="70"/>
  <c r="AB45" i="70"/>
  <c r="AE45" i="70"/>
  <c r="AE47" i="70" s="1"/>
  <c r="B51" i="70" s="1"/>
  <c r="AF43" i="69"/>
  <c r="AK43" i="69" s="1"/>
  <c r="AI43" i="69"/>
  <c r="AG43" i="69"/>
  <c r="AJ43" i="69"/>
  <c r="AC44" i="69"/>
  <c r="AD44" i="69"/>
  <c r="C45" i="69"/>
  <c r="AB45" i="69"/>
  <c r="AE45" i="69"/>
  <c r="AE47" i="69" s="1"/>
  <c r="B51" i="69" s="1"/>
  <c r="AK42" i="69"/>
  <c r="AK42" i="68"/>
  <c r="AF43" i="68"/>
  <c r="AK43" i="68" s="1"/>
  <c r="AI43" i="68"/>
  <c r="AG43" i="68"/>
  <c r="AJ43" i="68"/>
  <c r="AC44" i="68"/>
  <c r="AD44" i="68"/>
  <c r="C45" i="68"/>
  <c r="AB45" i="68"/>
  <c r="AE45" i="68"/>
  <c r="AE47" i="68" s="1"/>
  <c r="B51" i="68" s="1"/>
  <c r="AK42" i="67"/>
  <c r="AF43" i="67"/>
  <c r="AK43" i="67" s="1"/>
  <c r="AI43" i="67"/>
  <c r="AJ43" i="67"/>
  <c r="AG43" i="67"/>
  <c r="AL43" i="67" s="1"/>
  <c r="AC44" i="67"/>
  <c r="AD44" i="67"/>
  <c r="AB45" i="67"/>
  <c r="C45" i="67"/>
  <c r="AE45" i="67"/>
  <c r="AE47" i="67" s="1"/>
  <c r="B51" i="67" s="1"/>
  <c r="AL42" i="66"/>
  <c r="AK42" i="66"/>
  <c r="AF43" i="66"/>
  <c r="AI43" i="66"/>
  <c r="AG43" i="66"/>
  <c r="AJ43" i="66"/>
  <c r="AC44" i="66"/>
  <c r="AD44" i="66"/>
  <c r="C45" i="66"/>
  <c r="AB45" i="66"/>
  <c r="AE45" i="66"/>
  <c r="AE47" i="66" s="1"/>
  <c r="B51" i="66" s="1"/>
  <c r="AC45" i="71" l="1"/>
  <c r="AD45" i="71"/>
  <c r="AJ44" i="71"/>
  <c r="AG44" i="71"/>
  <c r="AL44" i="71" s="1"/>
  <c r="AF44" i="71"/>
  <c r="AK44" i="71" s="1"/>
  <c r="AI44" i="71"/>
  <c r="E51" i="71"/>
  <c r="AF44" i="70"/>
  <c r="AK44" i="70" s="1"/>
  <c r="AI44" i="70"/>
  <c r="AG44" i="70"/>
  <c r="AL44" i="70" s="1"/>
  <c r="AJ44" i="70"/>
  <c r="AC45" i="70"/>
  <c r="AD45" i="70"/>
  <c r="E51" i="70"/>
  <c r="AF44" i="69"/>
  <c r="AK44" i="69" s="1"/>
  <c r="AI44" i="69"/>
  <c r="AG44" i="69"/>
  <c r="AL44" i="69" s="1"/>
  <c r="AJ44" i="69"/>
  <c r="AD45" i="69"/>
  <c r="AC45" i="69"/>
  <c r="E51" i="69"/>
  <c r="AL43" i="69"/>
  <c r="AL43" i="68"/>
  <c r="E51" i="68"/>
  <c r="AF44" i="68"/>
  <c r="AK44" i="68" s="1"/>
  <c r="AI44" i="68"/>
  <c r="AG44" i="68"/>
  <c r="AL44" i="68" s="1"/>
  <c r="AJ44" i="68"/>
  <c r="AC45" i="68"/>
  <c r="AD45" i="68"/>
  <c r="AI44" i="67"/>
  <c r="AF44" i="67"/>
  <c r="AK44" i="67" s="1"/>
  <c r="AJ44" i="67"/>
  <c r="AG44" i="67"/>
  <c r="AL44" i="67" s="1"/>
  <c r="AC45" i="67"/>
  <c r="AD45" i="67"/>
  <c r="E51" i="67"/>
  <c r="AK43" i="66"/>
  <c r="AL43" i="66"/>
  <c r="E51" i="66"/>
  <c r="AF44" i="66"/>
  <c r="AI44" i="66"/>
  <c r="AG44" i="66"/>
  <c r="AJ44" i="66"/>
  <c r="AC45" i="66"/>
  <c r="AD45" i="66"/>
  <c r="AF45" i="71" l="1"/>
  <c r="AI45" i="71"/>
  <c r="AI46" i="71" s="1"/>
  <c r="AG45" i="71"/>
  <c r="AJ45" i="71"/>
  <c r="AJ46" i="71" s="1"/>
  <c r="AF45" i="70"/>
  <c r="AI45" i="70"/>
  <c r="AI46" i="70" s="1"/>
  <c r="AG45" i="70"/>
  <c r="AJ45" i="70"/>
  <c r="AJ46" i="70" s="1"/>
  <c r="AG45" i="69"/>
  <c r="AJ45" i="69"/>
  <c r="AJ46" i="69" s="1"/>
  <c r="AF45" i="69"/>
  <c r="AI45" i="69"/>
  <c r="AI46" i="69" s="1"/>
  <c r="AF45" i="68"/>
  <c r="AI45" i="68"/>
  <c r="AI46" i="68" s="1"/>
  <c r="AG45" i="68"/>
  <c r="AJ45" i="68"/>
  <c r="AJ46" i="68" s="1"/>
  <c r="AF45" i="67"/>
  <c r="AI45" i="67"/>
  <c r="AI46" i="67" s="1"/>
  <c r="AI47" i="67" s="1"/>
  <c r="AG45" i="67"/>
  <c r="AJ45" i="67"/>
  <c r="AJ46" i="67" s="1"/>
  <c r="AL44" i="66"/>
  <c r="AK44" i="66"/>
  <c r="AF45" i="66"/>
  <c r="AI45" i="66"/>
  <c r="AI46" i="66" s="1"/>
  <c r="AG45" i="66"/>
  <c r="AJ45" i="66"/>
  <c r="AJ46" i="66" s="1"/>
  <c r="AF46" i="71" l="1"/>
  <c r="AK45" i="71"/>
  <c r="AG46" i="71"/>
  <c r="AL45" i="71"/>
  <c r="AI51" i="71" s="1"/>
  <c r="J51" i="71" s="1"/>
  <c r="AI47" i="71"/>
  <c r="AF46" i="70"/>
  <c r="AK45" i="70"/>
  <c r="AG46" i="70"/>
  <c r="AL45" i="70"/>
  <c r="AI51" i="70" s="1"/>
  <c r="J51" i="70" s="1"/>
  <c r="AI47" i="70"/>
  <c r="AG46" i="69"/>
  <c r="AL45" i="69"/>
  <c r="AI51" i="69" s="1"/>
  <c r="J51" i="69" s="1"/>
  <c r="AF46" i="69"/>
  <c r="AK45" i="69"/>
  <c r="AI47" i="69"/>
  <c r="AF46" i="68"/>
  <c r="AK45" i="68"/>
  <c r="AG46" i="68"/>
  <c r="AL45" i="68"/>
  <c r="AI51" i="68" s="1"/>
  <c r="J51" i="68" s="1"/>
  <c r="AI47" i="68"/>
  <c r="AF46" i="67"/>
  <c r="AF47" i="67" s="1"/>
  <c r="D51" i="67" s="1"/>
  <c r="M51" i="67" s="1"/>
  <c r="AK45" i="67"/>
  <c r="AG46" i="67"/>
  <c r="AL45" i="67"/>
  <c r="AI51" i="67" s="1"/>
  <c r="J51" i="67" s="1"/>
  <c r="AF46" i="66"/>
  <c r="AK45" i="66"/>
  <c r="AG46" i="66"/>
  <c r="AL45" i="66"/>
  <c r="AI47" i="66"/>
  <c r="AF47" i="71" l="1"/>
  <c r="D51" i="71" s="1"/>
  <c r="M51" i="71" s="1"/>
  <c r="AF47" i="70"/>
  <c r="D51" i="70" s="1"/>
  <c r="M51" i="70" s="1"/>
  <c r="AF47" i="69"/>
  <c r="D51" i="69" s="1"/>
  <c r="M51" i="69" s="1"/>
  <c r="AF47" i="68"/>
  <c r="D51" i="68" s="1"/>
  <c r="M51" i="68" s="1"/>
  <c r="AI51" i="66"/>
  <c r="J51" i="66" s="1"/>
  <c r="AF47" i="66"/>
  <c r="D51" i="66" s="1"/>
  <c r="M51" i="66" s="1"/>
</calcChain>
</file>

<file path=xl/sharedStrings.xml><?xml version="1.0" encoding="utf-8"?>
<sst xmlns="http://schemas.openxmlformats.org/spreadsheetml/2006/main" count="316" uniqueCount="55">
  <si>
    <t>○</t>
  </si>
  <si>
    <t>日</t>
    <rPh sb="0" eb="1">
      <t>ニチ</t>
    </rPh>
    <phoneticPr fontId="4"/>
  </si>
  <si>
    <t>曜日</t>
    <rPh sb="0" eb="2">
      <t>ヨウビ</t>
    </rPh>
    <phoneticPr fontId="4"/>
  </si>
  <si>
    <t>令和〇年〇〇月〇〇日　～　令和〇年〇〇月〇〇日</t>
    <phoneticPr fontId="1"/>
  </si>
  <si>
    <t>提出日　令和〇年〇〇月〇〇日</t>
    <rPh sb="0" eb="2">
      <t>テイシュツ</t>
    </rPh>
    <rPh sb="2" eb="3">
      <t>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</si>
  <si>
    <t>○</t>
    <phoneticPr fontId="1"/>
  </si>
  <si>
    <t>〇〇〇〇〇〇工事</t>
    <phoneticPr fontId="1"/>
  </si>
  <si>
    <t>〇〇〇〇〇〇〇〇</t>
    <phoneticPr fontId="1"/>
  </si>
  <si>
    <t>工期</t>
    <rPh sb="0" eb="2">
      <t>コウキ</t>
    </rPh>
    <phoneticPr fontId="1"/>
  </si>
  <si>
    <t>受注者名</t>
    <rPh sb="0" eb="3">
      <t>ジュチュウシャ</t>
    </rPh>
    <rPh sb="3" eb="4">
      <t>メイ</t>
    </rPh>
    <phoneticPr fontId="1"/>
  </si>
  <si>
    <t>工事名</t>
    <rPh sb="0" eb="2">
      <t>コウジ</t>
    </rPh>
    <rPh sb="2" eb="3">
      <t>メイ</t>
    </rPh>
    <phoneticPr fontId="1"/>
  </si>
  <si>
    <t>WEEKDAY関数</t>
    <rPh sb="7" eb="9">
      <t>カンスウ</t>
    </rPh>
    <phoneticPr fontId="1"/>
  </si>
  <si>
    <t>*</t>
    <phoneticPr fontId="1"/>
  </si>
  <si>
    <t>閉所日</t>
    <rPh sb="0" eb="3">
      <t>ヘイショビ</t>
    </rPh>
    <phoneticPr fontId="1"/>
  </si>
  <si>
    <t>↑①</t>
    <phoneticPr fontId="1"/>
  </si>
  <si>
    <t>↑②</t>
    <phoneticPr fontId="1"/>
  </si>
  <si>
    <r>
      <t xml:space="preserve">完全週休
</t>
    </r>
    <r>
      <rPr>
        <sz val="10"/>
        <color rgb="FFFF0000"/>
        <rFont val="ＭＳ Ｐゴシック"/>
        <family val="3"/>
        <charset val="128"/>
        <scheme val="minor"/>
      </rPr>
      <t>土曜</t>
    </r>
    <r>
      <rPr>
        <sz val="10"/>
        <rFont val="ＭＳ Ｐゴシック"/>
        <family val="3"/>
        <charset val="128"/>
        <scheme val="minor"/>
      </rPr>
      <t>判定</t>
    </r>
    <rPh sb="0" eb="2">
      <t>カンゼン</t>
    </rPh>
    <rPh sb="2" eb="4">
      <t>シュウキュウ</t>
    </rPh>
    <rPh sb="5" eb="7">
      <t>ドヨウ</t>
    </rPh>
    <rPh sb="7" eb="9">
      <t>ハンテイ</t>
    </rPh>
    <phoneticPr fontId="1"/>
  </si>
  <si>
    <r>
      <t xml:space="preserve">完全週休
</t>
    </r>
    <r>
      <rPr>
        <sz val="10"/>
        <color rgb="FFFF0000"/>
        <rFont val="ＭＳ Ｐゴシック"/>
        <family val="3"/>
        <charset val="128"/>
        <scheme val="minor"/>
      </rPr>
      <t>日曜</t>
    </r>
    <r>
      <rPr>
        <sz val="10"/>
        <rFont val="ＭＳ Ｐゴシック"/>
        <family val="3"/>
        <charset val="128"/>
        <scheme val="minor"/>
      </rPr>
      <t>判定</t>
    </r>
    <rPh sb="0" eb="2">
      <t>カンゼン</t>
    </rPh>
    <rPh sb="2" eb="4">
      <t>シュウキュウ</t>
    </rPh>
    <rPh sb="5" eb="7">
      <t>ニチヨウ</t>
    </rPh>
    <rPh sb="7" eb="9">
      <t>ハンテイ</t>
    </rPh>
    <phoneticPr fontId="1"/>
  </si>
  <si>
    <t>対象期間
抽出</t>
    <rPh sb="0" eb="4">
      <t>タイショウキカン</t>
    </rPh>
    <rPh sb="5" eb="7">
      <t>チュウシュツ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</si>
  <si>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 xml:space="preserve">土曜
</t>
    </r>
    <r>
      <rPr>
        <sz val="10"/>
        <color theme="1"/>
        <rFont val="ＭＳ Ｐゴシック"/>
        <family val="3"/>
        <charset val="128"/>
        <scheme val="minor"/>
      </rPr>
      <t>抽出</t>
    </r>
    <rPh sb="0" eb="2">
      <t>ドヨウ</t>
    </rPh>
    <rPh sb="3" eb="5">
      <t>チュウシュツ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</si>
  <si>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 xml:space="preserve">日曜
</t>
    </r>
    <r>
      <rPr>
        <sz val="10"/>
        <color theme="1"/>
        <rFont val="ＭＳ Ｐゴシック"/>
        <family val="3"/>
        <charset val="128"/>
        <scheme val="minor"/>
      </rPr>
      <t>抽出</t>
    </r>
    <rPh sb="0" eb="2">
      <t>ニチヨウ</t>
    </rPh>
    <rPh sb="3" eb="5">
      <t>チュウシュツ</t>
    </rPh>
    <phoneticPr fontId="1"/>
  </si>
  <si>
    <t>土曜
対象日</t>
    <rPh sb="0" eb="2">
      <t>ドヨウ</t>
    </rPh>
    <rPh sb="3" eb="5">
      <t>タイショウ</t>
    </rPh>
    <rPh sb="5" eb="6">
      <t>ビ</t>
    </rPh>
    <phoneticPr fontId="1"/>
  </si>
  <si>
    <t>日曜
対象日</t>
    <rPh sb="0" eb="2">
      <t>ニチヨウ</t>
    </rPh>
    <rPh sb="3" eb="5">
      <t>タイショウ</t>
    </rPh>
    <rPh sb="5" eb="6">
      <t>ビ</t>
    </rPh>
    <phoneticPr fontId="1"/>
  </si>
  <si>
    <r>
      <rPr>
        <sz val="10"/>
        <rFont val="ＭＳ Ｐゴシック"/>
        <family val="3"/>
        <charset val="128"/>
        <scheme val="minor"/>
      </rPr>
      <t>対象期間の</t>
    </r>
    <r>
      <rPr>
        <sz val="10"/>
        <color rgb="FFFF0000"/>
        <rFont val="ＭＳ Ｐゴシック"/>
        <family val="3"/>
        <charset val="128"/>
        <scheme val="minor"/>
      </rPr>
      <t xml:space="preserve">
土曜</t>
    </r>
    <r>
      <rPr>
        <sz val="10"/>
        <color theme="1"/>
        <rFont val="ＭＳ Ｐゴシック"/>
        <family val="3"/>
        <charset val="128"/>
        <scheme val="minor"/>
      </rPr>
      <t xml:space="preserve">
閉所状況</t>
    </r>
    <rPh sb="0" eb="2">
      <t>タイショウ</t>
    </rPh>
    <rPh sb="2" eb="4">
      <t>キカン</t>
    </rPh>
    <rPh sb="6" eb="8">
      <t>ドヨウ</t>
    </rPh>
    <rPh sb="9" eb="11">
      <t>ヘイショ</t>
    </rPh>
    <rPh sb="11" eb="13">
      <t>ジョウキョウ</t>
    </rPh>
    <phoneticPr fontId="1"/>
  </si>
  <si>
    <r>
      <rPr>
        <sz val="10"/>
        <rFont val="ＭＳ Ｐゴシック"/>
        <family val="3"/>
        <charset val="128"/>
        <scheme val="minor"/>
      </rPr>
      <t>対象期間の</t>
    </r>
    <r>
      <rPr>
        <sz val="10"/>
        <color rgb="FFFF0000"/>
        <rFont val="ＭＳ Ｐゴシック"/>
        <family val="3"/>
        <charset val="128"/>
        <scheme val="minor"/>
      </rPr>
      <t xml:space="preserve">
日曜</t>
    </r>
    <r>
      <rPr>
        <sz val="10"/>
        <color theme="1"/>
        <rFont val="ＭＳ Ｐゴシック"/>
        <family val="3"/>
        <charset val="128"/>
        <scheme val="minor"/>
      </rPr>
      <t xml:space="preserve">
閉所状況</t>
    </r>
    <rPh sb="0" eb="2">
      <t>タイショウ</t>
    </rPh>
    <rPh sb="2" eb="4">
      <t>キカン</t>
    </rPh>
    <rPh sb="6" eb="8">
      <t>ニチヨウ</t>
    </rPh>
    <rPh sb="9" eb="11">
      <t>ヘイショ</t>
    </rPh>
    <rPh sb="11" eb="13">
      <t>ジョウキョウ</t>
    </rPh>
    <phoneticPr fontId="1"/>
  </si>
  <si>
    <t>現場閉所
実績</t>
    <rPh sb="0" eb="2">
      <t>ゲンバ</t>
    </rPh>
    <rPh sb="2" eb="4">
      <t>ヘイショ</t>
    </rPh>
    <rPh sb="5" eb="7">
      <t>ジッセキ</t>
    </rPh>
    <phoneticPr fontId="4"/>
  </si>
  <si>
    <t>*</t>
  </si>
  <si>
    <t>契約日</t>
  </si>
  <si>
    <t>準備期間</t>
  </si>
  <si>
    <t>施工開始日</t>
  </si>
  <si>
    <t>雨天により休工</t>
  </si>
  <si>
    <t>24日・25日雨天による突発的な災害対応</t>
    <rPh sb="2" eb="3">
      <t>カ</t>
    </rPh>
    <rPh sb="6" eb="7">
      <t>ニチ</t>
    </rPh>
    <rPh sb="7" eb="9">
      <t>ウテン</t>
    </rPh>
    <rPh sb="12" eb="15">
      <t>トッパツテキ</t>
    </rPh>
    <rPh sb="16" eb="18">
      <t>サイガイ</t>
    </rPh>
    <rPh sb="18" eb="20">
      <t>タイオウ</t>
    </rPh>
    <phoneticPr fontId="1"/>
  </si>
  <si>
    <t>夏季休暇</t>
    <rPh sb="0" eb="2">
      <t>カキ</t>
    </rPh>
    <rPh sb="2" eb="4">
      <t>キュウカ</t>
    </rPh>
    <phoneticPr fontId="1"/>
  </si>
  <si>
    <t>施工完了日</t>
    <rPh sb="0" eb="2">
      <t>セコウ</t>
    </rPh>
    <rPh sb="2" eb="5">
      <t>カンリョウビ</t>
    </rPh>
    <phoneticPr fontId="1"/>
  </si>
  <si>
    <t>後片付け期間</t>
    <rPh sb="0" eb="1">
      <t>アト</t>
    </rPh>
    <rPh sb="1" eb="3">
      <t>カタヅ</t>
    </rPh>
    <rPh sb="4" eb="6">
      <t>キカン</t>
    </rPh>
    <phoneticPr fontId="1"/>
  </si>
  <si>
    <t>工事完成期限</t>
    <rPh sb="0" eb="2">
      <t>コウジ</t>
    </rPh>
    <rPh sb="2" eb="4">
      <t>カンセイ</t>
    </rPh>
    <rPh sb="4" eb="6">
      <t>キゲン</t>
    </rPh>
    <phoneticPr fontId="1"/>
  </si>
  <si>
    <r>
      <t xml:space="preserve">備考
</t>
    </r>
    <r>
      <rPr>
        <sz val="9"/>
        <color theme="1"/>
        <rFont val="ＭＳ Ｐゴシック"/>
        <family val="3"/>
        <charset val="128"/>
        <scheme val="minor"/>
      </rPr>
      <t>（契約日、施工開始日、施工完了日、工事完成期限、対象外期間（準備期間・
後片付け期間・夏季休暇・年末年始休暇等）、天候不良による現場閉所等を記載）</t>
    </r>
    <rPh sb="0" eb="2">
      <t>ビコウ</t>
    </rPh>
    <rPh sb="4" eb="6">
      <t>ケイヤク</t>
    </rPh>
    <rPh sb="6" eb="7">
      <t>ビ</t>
    </rPh>
    <rPh sb="8" eb="10">
      <t>セコウ</t>
    </rPh>
    <rPh sb="12" eb="13">
      <t>ビ</t>
    </rPh>
    <rPh sb="20" eb="22">
      <t>コウジ</t>
    </rPh>
    <rPh sb="22" eb="24">
      <t>カンセイ</t>
    </rPh>
    <rPh sb="24" eb="26">
      <t>キゲン</t>
    </rPh>
    <rPh sb="27" eb="30">
      <t>タイショウガイ</t>
    </rPh>
    <rPh sb="30" eb="32">
      <t>キカン</t>
    </rPh>
    <rPh sb="33" eb="35">
      <t>ジュンビ</t>
    </rPh>
    <rPh sb="35" eb="37">
      <t>キカン</t>
    </rPh>
    <rPh sb="39" eb="40">
      <t>アト</t>
    </rPh>
    <rPh sb="40" eb="42">
      <t>カタヅ</t>
    </rPh>
    <rPh sb="43" eb="45">
      <t>キカン</t>
    </rPh>
    <rPh sb="54" eb="56">
      <t>キュウカ</t>
    </rPh>
    <rPh sb="56" eb="57">
      <t>ナド</t>
    </rPh>
    <rPh sb="59" eb="61">
      <t>テンコウ</t>
    </rPh>
    <rPh sb="61" eb="63">
      <t>フリョウ</t>
    </rPh>
    <rPh sb="66" eb="68">
      <t>ゲンバ</t>
    </rPh>
    <rPh sb="68" eb="70">
      <t>ヘイショ</t>
    </rPh>
    <rPh sb="71" eb="72">
      <t>タイトウ</t>
    </rPh>
    <rPh sb="72" eb="74">
      <t>キサイ</t>
    </rPh>
    <phoneticPr fontId="4"/>
  </si>
  <si>
    <t>令和７年６月３日　～　令和７年９月１２日</t>
    <phoneticPr fontId="1"/>
  </si>
  <si>
    <r>
      <t xml:space="preserve">対象期間
土日の日数
</t>
    </r>
    <r>
      <rPr>
        <b/>
        <sz val="8"/>
        <color theme="1"/>
        <rFont val="ＭＳ Ｐゴシック"/>
        <family val="3"/>
        <charset val="128"/>
        <scheme val="minor"/>
      </rPr>
      <t>(自動集計)</t>
    </r>
    <phoneticPr fontId="1"/>
  </si>
  <si>
    <r>
      <t xml:space="preserve">現場閉所率
②／①
</t>
    </r>
    <r>
      <rPr>
        <b/>
        <sz val="8"/>
        <color theme="1"/>
        <rFont val="ＭＳ Ｐゴシック"/>
        <family val="3"/>
        <charset val="128"/>
        <scheme val="minor"/>
      </rPr>
      <t>(自動計算)</t>
    </r>
    <phoneticPr fontId="1"/>
  </si>
  <si>
    <r>
      <t xml:space="preserve">対象期間
日数①
</t>
    </r>
    <r>
      <rPr>
        <b/>
        <sz val="8"/>
        <color theme="1"/>
        <rFont val="ＭＳ Ｐゴシック"/>
        <family val="3"/>
        <charset val="128"/>
        <scheme val="minor"/>
      </rPr>
      <t>(自動集計)</t>
    </r>
    <phoneticPr fontId="1"/>
  </si>
  <si>
    <r>
      <rPr>
        <sz val="11"/>
        <color theme="1"/>
        <rFont val="ＭＳ Ｐゴシック"/>
        <family val="3"/>
        <charset val="128"/>
        <scheme val="minor"/>
      </rPr>
      <t>現場閉所
日数②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b/>
        <sz val="8"/>
        <color theme="1"/>
        <rFont val="ＭＳ Ｐゴシック"/>
        <family val="3"/>
        <charset val="128"/>
        <scheme val="minor"/>
      </rPr>
      <t>(自動集計)</t>
    </r>
    <rPh sb="0" eb="2">
      <t>ゲンバ</t>
    </rPh>
    <phoneticPr fontId="1"/>
  </si>
  <si>
    <t>◆◆◆工事</t>
    <phoneticPr fontId="1"/>
  </si>
  <si>
    <t>◆◆◆◆◆◆</t>
    <phoneticPr fontId="1"/>
  </si>
  <si>
    <t>※自動判定は「達成」　「未達成」を判定する</t>
    <rPh sb="1" eb="3">
      <t>ジドウ</t>
    </rPh>
    <rPh sb="3" eb="5">
      <t>ハンテイ</t>
    </rPh>
    <rPh sb="7" eb="9">
      <t>タッセイ</t>
    </rPh>
    <rPh sb="12" eb="15">
      <t>ミタッセイ</t>
    </rPh>
    <rPh sb="17" eb="19">
      <t>ハンテイ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</si>
  <si>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土日完全週休２日</t>
    </r>
    <r>
      <rPr>
        <sz val="10"/>
        <color theme="1"/>
        <rFont val="ＭＳ Ｐゴシック"/>
        <family val="3"/>
        <charset val="128"/>
        <scheme val="minor"/>
      </rPr>
      <t xml:space="preserve">
の当月状況　※Ａ
</t>
    </r>
    <r>
      <rPr>
        <b/>
        <sz val="8"/>
        <color theme="1"/>
        <rFont val="ＭＳ Ｐゴシック"/>
        <family val="3"/>
        <charset val="128"/>
        <scheme val="minor"/>
      </rPr>
      <t>(自動判定)</t>
    </r>
    <rPh sb="0" eb="2">
      <t>ドニチ</t>
    </rPh>
    <rPh sb="10" eb="12">
      <t>トウツキ</t>
    </rPh>
    <rPh sb="12" eb="14">
      <t>ジョウキョウ</t>
    </rPh>
    <rPh sb="19" eb="21">
      <t>ジドウ</t>
    </rPh>
    <rPh sb="21" eb="23">
      <t>ハンテイ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</si>
  <si>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月単位</t>
    </r>
    <r>
      <rPr>
        <sz val="10"/>
        <color theme="1"/>
        <rFont val="ＭＳ Ｐゴシック"/>
        <family val="3"/>
        <charset val="128"/>
        <scheme val="minor"/>
      </rPr>
      <t xml:space="preserve">の週休２日
当月状況　※Ｂ
</t>
    </r>
    <r>
      <rPr>
        <b/>
        <sz val="8"/>
        <color theme="1"/>
        <rFont val="ＭＳ Ｐゴシック"/>
        <family val="3"/>
        <charset val="128"/>
        <scheme val="minor"/>
      </rPr>
      <t>(自動判定)</t>
    </r>
    <rPh sb="4" eb="6">
      <t>シュウキュウ</t>
    </rPh>
    <rPh sb="7" eb="8">
      <t>ニチ</t>
    </rPh>
    <rPh sb="9" eb="11">
      <t>トウツキ</t>
    </rPh>
    <rPh sb="11" eb="13">
      <t>ジョウキョウ</t>
    </rPh>
    <rPh sb="20" eb="22">
      <t>ハンテイ</t>
    </rPh>
    <phoneticPr fontId="1"/>
  </si>
  <si>
    <t>土日完全週休２日の状況</t>
    <rPh sb="0" eb="2">
      <t>ドニチ</t>
    </rPh>
    <rPh sb="2" eb="4">
      <t>カンゼン</t>
    </rPh>
    <rPh sb="4" eb="6">
      <t>シュウキュウ</t>
    </rPh>
    <rPh sb="7" eb="8">
      <t>ニチ</t>
    </rPh>
    <rPh sb="9" eb="11">
      <t>ジョウキョウ</t>
    </rPh>
    <phoneticPr fontId="1"/>
  </si>
  <si>
    <t>※　黄色セルに入力してください。「現場閉所実績」欄に、対象外期間の場合は「＊」を、現場閉所した日は「○」を入力してください
※Ａ　全ての土日に現場閉所した場合、達成となります
※Ｂ　対象期間の土日の合計日数以上に現場閉所した場合、達成となります</t>
    <rPh sb="2" eb="4">
      <t>キイロ</t>
    </rPh>
    <rPh sb="7" eb="9">
      <t>ニュウリョク</t>
    </rPh>
    <rPh sb="91" eb="95">
      <t>タイショウキカン</t>
    </rPh>
    <phoneticPr fontId="1"/>
  </si>
  <si>
    <r>
      <t>※監督職員は</t>
    </r>
    <r>
      <rPr>
        <b/>
        <sz val="10"/>
        <color theme="1"/>
        <rFont val="ＭＳ Ｐゴシック"/>
        <family val="3"/>
        <charset val="128"/>
        <scheme val="minor"/>
      </rPr>
      <t>（自動集計）</t>
    </r>
    <r>
      <rPr>
        <sz val="10"/>
        <color theme="1"/>
        <rFont val="ＭＳ Ｐゴシック"/>
        <family val="3"/>
        <charset val="128"/>
        <scheme val="minor"/>
      </rPr>
      <t>および</t>
    </r>
    <r>
      <rPr>
        <b/>
        <sz val="10"/>
        <color theme="1"/>
        <rFont val="ＭＳ Ｐゴシック"/>
        <family val="3"/>
        <charset val="128"/>
        <scheme val="minor"/>
      </rPr>
      <t>（自動判定）</t>
    </r>
    <r>
      <rPr>
        <sz val="10"/>
        <color theme="1"/>
        <rFont val="ＭＳ Ｐゴシック"/>
        <family val="3"/>
        <charset val="128"/>
        <scheme val="minor"/>
      </rPr>
      <t>の結果が正しいか、確認を行うこと</t>
    </r>
    <rPh sb="1" eb="5">
      <t>カントクショクイン</t>
    </rPh>
    <rPh sb="7" eb="9">
      <t>ジドウ</t>
    </rPh>
    <rPh sb="9" eb="11">
      <t>シュウケイ</t>
    </rPh>
    <rPh sb="25" eb="26">
      <t>タダ</t>
    </rPh>
    <rPh sb="30" eb="32">
      <t>カクニン</t>
    </rPh>
    <rPh sb="33" eb="34">
      <t>オコナ</t>
    </rPh>
    <phoneticPr fontId="1"/>
  </si>
  <si>
    <t>提出日　令和７年７月１０日</t>
    <rPh sb="0" eb="2">
      <t>テイシュツ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phoneticPr fontId="1"/>
  </si>
  <si>
    <t>提出日　令和７年８月１０日</t>
    <rPh sb="0" eb="2">
      <t>テイシュツ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phoneticPr fontId="1"/>
  </si>
  <si>
    <t>提出日　令和７年９月１０日</t>
    <rPh sb="0" eb="2">
      <t>テイシュツ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phoneticPr fontId="1"/>
  </si>
  <si>
    <t>令和８年４月１日版</t>
    <rPh sb="0" eb="2">
      <t>レイワ</t>
    </rPh>
    <rPh sb="3" eb="4">
      <t>ネン</t>
    </rPh>
    <rPh sb="5" eb="6">
      <t>ガツ</t>
    </rPh>
    <rPh sb="7" eb="8">
      <t>ニチ</t>
    </rPh>
    <rPh sb="8" eb="9">
      <t>バン</t>
    </rPh>
    <phoneticPr fontId="1"/>
  </si>
  <si>
    <t>週休２日制工事確認表</t>
    <rPh sb="0" eb="1">
      <t>シュウ</t>
    </rPh>
    <rPh sb="1" eb="2">
      <t>キュウ</t>
    </rPh>
    <rPh sb="3" eb="4">
      <t>ニチ</t>
    </rPh>
    <rPh sb="4" eb="5">
      <t>セイ</t>
    </rPh>
    <rPh sb="5" eb="7">
      <t>コウジ</t>
    </rPh>
    <rPh sb="7" eb="9">
      <t>カクニン</t>
    </rPh>
    <rPh sb="9" eb="10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</si>
</sst>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d"/>
    <numFmt numFmtId="178" formatCode="aaa"/>
    <numFmt numFmtId="179" formatCode="0_);[Red]\(0\)"/>
    <numFmt numFmtId="180" formatCode="[DBNum3]ggge&quot;年&quot;m&quot;月&quot;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2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2" borderId="0" xfId="1" applyFont="1" applyFill="1">
      <alignment vertical="center"/>
    </xf>
    <xf numFmtId="0" fontId="5" fillId="0" borderId="0" xfId="1" applyFont="1" applyAlignment="1">
      <alignment horizontal="left" vertical="center"/>
    </xf>
    <xf numFmtId="0" fontId="16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11" fillId="0" borderId="0" xfId="1" applyFont="1" applyProtection="1">
      <alignment vertical="center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top"/>
      <protection locked="0"/>
    </xf>
    <xf numFmtId="0" fontId="5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Protection="1">
      <alignment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177" fontId="8" fillId="0" borderId="0" xfId="1" applyNumberFormat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 wrapText="1"/>
    </xf>
    <xf numFmtId="0" fontId="5" fillId="0" borderId="3" xfId="1" applyFont="1" applyBorder="1">
      <alignment vertical="center"/>
    </xf>
    <xf numFmtId="0" fontId="8" fillId="0" borderId="6" xfId="1" applyFont="1" applyBorder="1" applyAlignment="1">
      <alignment vertical="center" wrapText="1"/>
    </xf>
    <xf numFmtId="0" fontId="8" fillId="0" borderId="22" xfId="1" applyFont="1" applyBorder="1">
      <alignment vertical="center"/>
    </xf>
    <xf numFmtId="0" fontId="8" fillId="0" borderId="20" xfId="1" applyFont="1" applyBorder="1">
      <alignment vertical="center"/>
    </xf>
    <xf numFmtId="0" fontId="23" fillId="0" borderId="8" xfId="1" applyFont="1" applyBorder="1">
      <alignment vertical="center"/>
    </xf>
    <xf numFmtId="0" fontId="23" fillId="0" borderId="1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1" xfId="1" applyFont="1" applyBorder="1" applyAlignment="1">
      <alignment horizontal="center" vertical="center"/>
    </xf>
    <xf numFmtId="0" fontId="23" fillId="4" borderId="1" xfId="1" applyFont="1" applyFill="1" applyBorder="1">
      <alignment vertical="center"/>
    </xf>
    <xf numFmtId="0" fontId="8" fillId="0" borderId="23" xfId="1" applyFont="1" applyBorder="1">
      <alignment vertical="center"/>
    </xf>
    <xf numFmtId="0" fontId="8" fillId="0" borderId="19" xfId="1" applyFont="1" applyBorder="1">
      <alignment vertical="center"/>
    </xf>
    <xf numFmtId="0" fontId="8" fillId="5" borderId="32" xfId="1" applyFont="1" applyFill="1" applyBorder="1" applyAlignment="1" applyProtection="1">
      <alignment horizontal="center" vertical="center"/>
      <protection locked="0"/>
    </xf>
    <xf numFmtId="0" fontId="8" fillId="5" borderId="33" xfId="1" applyFont="1" applyFill="1" applyBorder="1" applyAlignment="1" applyProtection="1">
      <alignment horizontal="center" vertical="center"/>
      <protection locked="0"/>
    </xf>
    <xf numFmtId="0" fontId="8" fillId="5" borderId="34" xfId="1" applyFont="1" applyFill="1" applyBorder="1" applyAlignment="1" applyProtection="1">
      <alignment horizontal="center" vertical="center"/>
      <protection locked="0"/>
    </xf>
    <xf numFmtId="0" fontId="5" fillId="5" borderId="24" xfId="1" applyFont="1" applyFill="1" applyBorder="1" applyAlignment="1" applyProtection="1">
      <alignment horizontal="center" vertical="center"/>
      <protection locked="0"/>
    </xf>
    <xf numFmtId="0" fontId="5" fillId="5" borderId="25" xfId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23" fillId="0" borderId="6" xfId="1" applyFont="1" applyBorder="1">
      <alignment vertical="center"/>
    </xf>
    <xf numFmtId="0" fontId="23" fillId="0" borderId="47" xfId="1" applyFont="1" applyBorder="1">
      <alignment vertical="center"/>
    </xf>
    <xf numFmtId="0" fontId="8" fillId="0" borderId="48" xfId="1" applyFont="1" applyBorder="1" applyAlignment="1">
      <alignment horizontal="center" vertical="center"/>
    </xf>
    <xf numFmtId="0" fontId="23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56" xfId="1" applyFont="1" applyBorder="1" applyAlignment="1" applyProtection="1">
      <alignment horizontal="center" vertical="center" wrapText="1"/>
      <protection locked="0"/>
    </xf>
    <xf numFmtId="179" fontId="8" fillId="0" borderId="10" xfId="1" applyNumberFormat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3" fillId="0" borderId="0" xfId="1" applyFont="1" applyAlignment="1" applyProtection="1">
      <alignment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right"/>
      <protection locked="0"/>
    </xf>
    <xf numFmtId="177" fontId="8" fillId="0" borderId="26" xfId="1" applyNumberFormat="1" applyFont="1" applyBorder="1" applyAlignment="1" applyProtection="1">
      <alignment horizontal="center" vertical="center"/>
      <protection hidden="1"/>
    </xf>
    <xf numFmtId="178" fontId="8" fillId="0" borderId="27" xfId="1" applyNumberFormat="1" applyFont="1" applyBorder="1" applyAlignment="1" applyProtection="1">
      <alignment horizontal="center" vertical="center"/>
      <protection hidden="1"/>
    </xf>
    <xf numFmtId="177" fontId="8" fillId="0" borderId="28" xfId="1" applyNumberFormat="1" applyFont="1" applyBorder="1" applyAlignment="1" applyProtection="1">
      <alignment horizontal="center" vertical="center"/>
      <protection hidden="1"/>
    </xf>
    <xf numFmtId="178" fontId="8" fillId="0" borderId="29" xfId="1" applyNumberFormat="1" applyFont="1" applyBorder="1" applyAlignment="1" applyProtection="1">
      <alignment horizontal="center" vertical="center"/>
      <protection hidden="1"/>
    </xf>
    <xf numFmtId="177" fontId="8" fillId="0" borderId="30" xfId="1" applyNumberFormat="1" applyFont="1" applyBorder="1" applyAlignment="1" applyProtection="1">
      <alignment horizontal="center" vertical="center"/>
      <protection hidden="1"/>
    </xf>
    <xf numFmtId="178" fontId="8" fillId="0" borderId="31" xfId="1" applyNumberFormat="1" applyFont="1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 vertical="center" wrapText="1"/>
      <protection locked="0"/>
    </xf>
    <xf numFmtId="180" fontId="6" fillId="0" borderId="0" xfId="1" applyNumberFormat="1" applyFont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8" fillId="0" borderId="0" xfId="1" applyFont="1" applyProtection="1">
      <alignment vertical="center"/>
      <protection locked="0"/>
    </xf>
    <xf numFmtId="0" fontId="5" fillId="0" borderId="7" xfId="1" applyFont="1" applyBorder="1" applyProtection="1">
      <alignment vertical="center"/>
      <protection locked="0"/>
    </xf>
    <xf numFmtId="0" fontId="9" fillId="0" borderId="0" xfId="2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Protection="1">
      <alignment vertical="center"/>
      <protection locked="0"/>
    </xf>
    <xf numFmtId="0" fontId="8" fillId="0" borderId="0" xfId="1" applyFont="1" applyAlignment="1">
      <alignment vertical="center" wrapText="1"/>
    </xf>
    <xf numFmtId="176" fontId="9" fillId="0" borderId="56" xfId="2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>
      <alignment horizontal="right" vertical="center"/>
    </xf>
    <xf numFmtId="176" fontId="9" fillId="0" borderId="0" xfId="2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right"/>
    </xf>
    <xf numFmtId="0" fontId="12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top" wrapText="1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hidden="1"/>
    </xf>
    <xf numFmtId="176" fontId="8" fillId="0" borderId="1" xfId="1" applyNumberFormat="1" applyFont="1" applyBorder="1" applyAlignment="1" applyProtection="1">
      <alignment horizontal="center" vertical="center" wrapText="1"/>
      <protection hidden="1"/>
    </xf>
    <xf numFmtId="176" fontId="9" fillId="0" borderId="59" xfId="2" applyNumberFormat="1" applyFont="1" applyFill="1" applyBorder="1" applyAlignment="1" applyProtection="1">
      <alignment horizontal="center" vertical="center"/>
      <protection hidden="1"/>
    </xf>
    <xf numFmtId="176" fontId="9" fillId="0" borderId="54" xfId="2" applyNumberFormat="1" applyFont="1" applyFill="1" applyBorder="1" applyAlignment="1" applyProtection="1">
      <alignment horizontal="center" vertical="center"/>
      <protection hidden="1"/>
    </xf>
    <xf numFmtId="176" fontId="9" fillId="0" borderId="55" xfId="2" applyNumberFormat="1" applyFont="1" applyFill="1" applyBorder="1" applyAlignment="1" applyProtection="1">
      <alignment horizontal="center" vertical="center"/>
      <protection hidden="1"/>
    </xf>
    <xf numFmtId="176" fontId="9" fillId="0" borderId="53" xfId="2" applyNumberFormat="1" applyFont="1" applyFill="1" applyBorder="1" applyAlignment="1" applyProtection="1">
      <alignment horizontal="center" vertical="center"/>
      <protection hidden="1"/>
    </xf>
    <xf numFmtId="176" fontId="9" fillId="0" borderId="57" xfId="2" applyNumberFormat="1" applyFont="1" applyFill="1" applyBorder="1" applyAlignment="1" applyProtection="1">
      <alignment horizontal="center" vertical="center"/>
      <protection hidden="1"/>
    </xf>
    <xf numFmtId="0" fontId="8" fillId="3" borderId="1" xfId="1" applyFont="1" applyFill="1" applyBorder="1" applyAlignment="1">
      <alignment horizontal="center" vertical="center" wrapText="1"/>
    </xf>
    <xf numFmtId="177" fontId="8" fillId="5" borderId="43" xfId="1" applyNumberFormat="1" applyFont="1" applyFill="1" applyBorder="1" applyAlignment="1" applyProtection="1">
      <alignment horizontal="center" vertical="center"/>
      <protection locked="0"/>
    </xf>
    <xf numFmtId="177" fontId="8" fillId="5" borderId="44" xfId="1" applyNumberFormat="1" applyFont="1" applyFill="1" applyBorder="1" applyAlignment="1" applyProtection="1">
      <alignment horizontal="center" vertical="center"/>
      <protection locked="0"/>
    </xf>
    <xf numFmtId="177" fontId="8" fillId="5" borderId="45" xfId="1" applyNumberFormat="1" applyFont="1" applyFill="1" applyBorder="1" applyAlignment="1" applyProtection="1">
      <alignment horizontal="center" vertical="center"/>
      <protection locked="0"/>
    </xf>
    <xf numFmtId="177" fontId="8" fillId="5" borderId="29" xfId="1" applyNumberFormat="1" applyFont="1" applyFill="1" applyBorder="1" applyAlignment="1" applyProtection="1">
      <alignment horizontal="center" vertical="center"/>
      <protection locked="0"/>
    </xf>
    <xf numFmtId="177" fontId="8" fillId="5" borderId="36" xfId="1" applyNumberFormat="1" applyFont="1" applyFill="1" applyBorder="1" applyAlignment="1" applyProtection="1">
      <alignment horizontal="center" vertical="center"/>
      <protection locked="0"/>
    </xf>
    <xf numFmtId="177" fontId="8" fillId="5" borderId="37" xfId="1" applyNumberFormat="1" applyFont="1" applyFill="1" applyBorder="1" applyAlignment="1" applyProtection="1">
      <alignment horizontal="center" vertical="center"/>
      <protection locked="0"/>
    </xf>
    <xf numFmtId="0" fontId="22" fillId="0" borderId="12" xfId="1" applyFont="1" applyBorder="1" applyAlignment="1">
      <alignment horizontal="center" vertical="center"/>
    </xf>
    <xf numFmtId="0" fontId="22" fillId="0" borderId="4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177" fontId="8" fillId="5" borderId="40" xfId="1" applyNumberFormat="1" applyFont="1" applyFill="1" applyBorder="1" applyAlignment="1" applyProtection="1">
      <alignment horizontal="center" vertical="center"/>
      <protection locked="0"/>
    </xf>
    <xf numFmtId="177" fontId="8" fillId="5" borderId="41" xfId="1" applyNumberFormat="1" applyFont="1" applyFill="1" applyBorder="1" applyAlignment="1" applyProtection="1">
      <alignment horizontal="center" vertical="center"/>
      <protection locked="0"/>
    </xf>
    <xf numFmtId="177" fontId="8" fillId="5" borderId="42" xfId="1" applyNumberFormat="1" applyFont="1" applyFill="1" applyBorder="1" applyAlignment="1" applyProtection="1">
      <alignment horizontal="center" vertical="center"/>
      <protection locked="0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8" fillId="0" borderId="38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1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180" fontId="6" fillId="0" borderId="6" xfId="1" applyNumberFormat="1" applyFont="1" applyBorder="1" applyAlignment="1">
      <alignment horizontal="center" vertical="center"/>
    </xf>
    <xf numFmtId="180" fontId="6" fillId="0" borderId="7" xfId="1" applyNumberFormat="1" applyFont="1" applyBorder="1" applyAlignment="1">
      <alignment horizontal="center" vertical="center"/>
    </xf>
    <xf numFmtId="180" fontId="6" fillId="0" borderId="8" xfId="1" applyNumberFormat="1" applyFont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7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8989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numFmt numFmtId="181" formatCode=";;;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8989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numFmt numFmtId="181" formatCode=";;;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8989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numFmt numFmtId="181" formatCode=";;;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8989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numFmt numFmtId="181" formatCode=";;;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8989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numFmt numFmtId="181" formatCode=";;;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8989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numFmt numFmtId="181" formatCode=";;;"/>
    </dxf>
  </dxfs>
  <tableStyles count="0" defaultTableStyle="TableStyleMedium2" defaultPivotStyle="PivotStyleLight16"/>
  <colors>
    <mruColors>
      <color rgb="FF0F5A9B"/>
      <color rgb="FFD1F18B"/>
      <color rgb="FFB3EBFF"/>
      <color rgb="FFFFFF00"/>
      <color rgb="FFFF8989"/>
      <color rgb="FFFF33CC"/>
      <color rgb="FFFFFFCC"/>
      <color rgb="FFFFFFFF"/>
      <color rgb="FFF76E31"/>
      <color rgb="FFFF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266696</xdr:colOff>
      <xdr:row>5</xdr:row>
      <xdr:rowOff>105835</xdr:rowOff>
    </xdr:from>
    <xdr:to>
      <xdr:col>15</xdr:col>
      <xdr:colOff>151695</xdr:colOff>
      <xdr:row>8</xdr:row>
      <xdr:rowOff>126431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5FDFF3-1CE3-4772-BE09-ED55EA6A3373}"/>
            </a:ext>
          </a:extLst>
        </xdr:cNvPr>
        <xdr:cNvSpPr txBox="1"/>
      </xdr:nvSpPr>
      <xdr:spPr>
        <a:xfrm>
          <a:off x="6278029" y="1322918"/>
          <a:ext cx="1281999" cy="814346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年・月</a:t>
          </a:r>
          <a:r>
            <a:rPr kumimoji="1" lang="ja-JP" altLang="en-US" sz="1000" b="1">
              <a:latin typeface="+mj-ea"/>
              <a:ea typeface="+mj-ea"/>
            </a:rPr>
            <a:t>を</a:t>
          </a:r>
          <a:endParaRPr kumimoji="1" lang="en-US" altLang="ja-JP" sz="1000" b="1">
            <a:latin typeface="+mj-ea"/>
            <a:ea typeface="+mj-ea"/>
          </a:endParaRPr>
        </a:p>
        <a:p>
          <a:pPr algn="ctr"/>
          <a:r>
            <a:rPr kumimoji="1" lang="ja-JP" altLang="en-US" sz="1000" b="1">
              <a:latin typeface="+mj-ea"/>
              <a:ea typeface="+mj-ea"/>
            </a:rPr>
            <a:t>入力してください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21167</xdr:colOff>
      <xdr:row>18</xdr:row>
      <xdr:rowOff>180056</xdr:rowOff>
    </xdr:from>
    <xdr:to>
      <xdr:col>4</xdr:col>
      <xdr:colOff>436918</xdr:colOff>
      <xdr:row>22</xdr:row>
      <xdr:rowOff>18551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22E498-09BA-4F61-B10C-9278A42FB79D}"/>
            </a:ext>
          </a:extLst>
        </xdr:cNvPr>
        <xdr:cNvSpPr txBox="1"/>
      </xdr:nvSpPr>
      <xdr:spPr>
        <a:xfrm>
          <a:off x="952500" y="4614473"/>
          <a:ext cx="1770418" cy="812161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1">
              <a:latin typeface="+mj-ea"/>
              <a:ea typeface="+mj-ea"/>
            </a:rPr>
            <a:t>・現場閉所した日に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「○」</a:t>
          </a:r>
          <a:endParaRPr kumimoji="1" lang="en-US" altLang="ja-JP" sz="1400" b="1">
            <a:solidFill>
              <a:srgbClr val="0F5A9B"/>
            </a:solidFill>
            <a:latin typeface="+mj-ea"/>
            <a:ea typeface="+mj-ea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・対象外期間の日に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「＊」</a:t>
          </a:r>
          <a:endParaRPr kumimoji="1" lang="en-US" altLang="ja-JP" sz="1400" b="1">
            <a:solidFill>
              <a:srgbClr val="0F5A9B"/>
            </a:solidFill>
            <a:latin typeface="+mj-ea"/>
            <a:ea typeface="+mj-ea"/>
          </a:endParaRPr>
        </a:p>
        <a:p>
          <a:pPr algn="ctr"/>
          <a:r>
            <a:rPr kumimoji="1" lang="ja-JP" altLang="en-US" sz="1000" b="1">
              <a:latin typeface="+mj-ea"/>
              <a:ea typeface="+mj-ea"/>
            </a:rPr>
            <a:t>を選択してください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370403</xdr:colOff>
      <xdr:row>18</xdr:row>
      <xdr:rowOff>198051</xdr:rowOff>
    </xdr:from>
    <xdr:to>
      <xdr:col>13</xdr:col>
      <xdr:colOff>182137</xdr:colOff>
      <xdr:row>22</xdr:row>
      <xdr:rowOff>36546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6215F77-D35F-4907-9EDF-8284B24F8341}"/>
            </a:ext>
          </a:extLst>
        </xdr:cNvPr>
        <xdr:cNvSpPr txBox="1"/>
      </xdr:nvSpPr>
      <xdr:spPr>
        <a:xfrm>
          <a:off x="3122070" y="4632468"/>
          <a:ext cx="3537067" cy="812161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latin typeface="+mj-ea"/>
              <a:ea typeface="+mj-ea"/>
            </a:rPr>
            <a:t>現場状況を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明記</a:t>
          </a:r>
          <a:r>
            <a:rPr kumimoji="1" lang="ja-JP" altLang="en-US" sz="1000" b="1">
              <a:latin typeface="+mj-ea"/>
              <a:ea typeface="+mj-ea"/>
            </a:rPr>
            <a:t>してください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11598</xdr:colOff>
      <xdr:row>8</xdr:row>
      <xdr:rowOff>131734</xdr:rowOff>
    </xdr:from>
    <xdr:to>
      <xdr:col>15</xdr:col>
      <xdr:colOff>13325</xdr:colOff>
      <xdr:row>10</xdr:row>
      <xdr:rowOff>205215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EED92BB2-33C1-40DD-A233-B9F7E5899D80}"/>
            </a:ext>
          </a:extLst>
        </xdr:cNvPr>
        <xdr:cNvSpPr/>
      </xdr:nvSpPr>
      <xdr:spPr>
        <a:xfrm rot="5400000">
          <a:off x="6706720" y="1924445"/>
          <a:ext cx="496815" cy="933060"/>
        </a:xfrm>
        <a:prstGeom prst="leftBrace">
          <a:avLst>
            <a:gd name="adj1" fmla="val 26661"/>
            <a:gd name="adj2" fmla="val 50000"/>
          </a:avLst>
        </a:prstGeom>
        <a:ln w="19050">
          <a:solidFill>
            <a:srgbClr val="0F5A9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882239</xdr:colOff>
      <xdr:row>14</xdr:row>
      <xdr:rowOff>232311</xdr:rowOff>
    </xdr:from>
    <xdr:to>
      <xdr:col>14</xdr:col>
      <xdr:colOff>465235</xdr:colOff>
      <xdr:row>18</xdr:row>
      <xdr:rowOff>153853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3876117E-D91B-4F42-9108-26C80C9DFBBB}"/>
            </a:ext>
          </a:extLst>
        </xdr:cNvPr>
        <xdr:cNvSpPr/>
      </xdr:nvSpPr>
      <xdr:spPr>
        <a:xfrm rot="-5400000">
          <a:off x="4395966" y="1576334"/>
          <a:ext cx="895209" cy="5128663"/>
        </a:xfrm>
        <a:prstGeom prst="leftBrace">
          <a:avLst>
            <a:gd name="adj1" fmla="val 26661"/>
            <a:gd name="adj2" fmla="val 50000"/>
          </a:avLst>
        </a:prstGeom>
        <a:ln w="19050">
          <a:solidFill>
            <a:srgbClr val="0F5A9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29879</xdr:colOff>
      <xdr:row>15</xdr:row>
      <xdr:rowOff>53492</xdr:rowOff>
    </xdr:from>
    <xdr:to>
      <xdr:col>3</xdr:col>
      <xdr:colOff>864785</xdr:colOff>
      <xdr:row>18</xdr:row>
      <xdr:rowOff>97840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56D9F0A4-67B1-47BA-9479-D553295DBFC8}"/>
            </a:ext>
          </a:extLst>
        </xdr:cNvPr>
        <xdr:cNvSpPr/>
      </xdr:nvSpPr>
      <xdr:spPr>
        <a:xfrm rot="16200000">
          <a:off x="1457033" y="3727505"/>
          <a:ext cx="774598" cy="834906"/>
        </a:xfrm>
        <a:prstGeom prst="leftBrace">
          <a:avLst>
            <a:gd name="adj1" fmla="val 26661"/>
            <a:gd name="adj2" fmla="val 50000"/>
          </a:avLst>
        </a:prstGeom>
        <a:ln w="19050">
          <a:solidFill>
            <a:srgbClr val="0F5A9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331821</xdr:colOff>
      <xdr:row>2</xdr:row>
      <xdr:rowOff>4791</xdr:rowOff>
    </xdr:from>
    <xdr:to>
      <xdr:col>15</xdr:col>
      <xdr:colOff>0</xdr:colOff>
      <xdr:row>4</xdr:row>
      <xdr:rowOff>81400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8A1BDB-D29C-4055-A90A-DA9A6028E923}"/>
            </a:ext>
          </a:extLst>
        </xdr:cNvPr>
        <xdr:cNvSpPr txBox="1"/>
      </xdr:nvSpPr>
      <xdr:spPr>
        <a:xfrm>
          <a:off x="5427696" y="498359"/>
          <a:ext cx="2006134" cy="57017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 b="1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2800" b="1">
              <a:solidFill>
                <a:sysClr val="windowText" lastClr="000000"/>
              </a:solidFill>
              <a:latin typeface="+mj-ea"/>
              <a:ea typeface="+mj-ea"/>
            </a:rPr>
            <a:t>記入例</a:t>
          </a:r>
          <a:endParaRPr kumimoji="1" lang="en-US" altLang="ja-JP" sz="28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2</xdr:row>
      <xdr:rowOff>0</xdr:rowOff>
    </xdr:from>
    <xdr:to>
      <xdr:col>15</xdr:col>
      <xdr:colOff>5884</xdr:colOff>
      <xdr:row>4</xdr:row>
      <xdr:rowOff>74877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ECE81-8FD1-49A3-ABFE-FCF2115DB1C0}"/>
            </a:ext>
          </a:extLst>
        </xdr:cNvPr>
        <xdr:cNvSpPr txBox="1"/>
      </xdr:nvSpPr>
      <xdr:spPr>
        <a:xfrm>
          <a:off x="5562600" y="495300"/>
          <a:ext cx="2006134" cy="57017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 b="1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2800" b="1">
              <a:solidFill>
                <a:sysClr val="windowText" lastClr="000000"/>
              </a:solidFill>
              <a:latin typeface="+mj-ea"/>
              <a:ea typeface="+mj-ea"/>
            </a:rPr>
            <a:t>記入例</a:t>
          </a:r>
          <a:endParaRPr kumimoji="1" lang="en-US" altLang="ja-JP" sz="28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785189</xdr:colOff>
      <xdr:row>32</xdr:row>
      <xdr:rowOff>47624</xdr:rowOff>
    </xdr:from>
    <xdr:to>
      <xdr:col>10</xdr:col>
      <xdr:colOff>46712</xdr:colOff>
      <xdr:row>34</xdr:row>
      <xdr:rowOff>203130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C720708-C2FE-4402-9FA7-27A3D455D2E2}"/>
            </a:ext>
          </a:extLst>
        </xdr:cNvPr>
        <xdr:cNvSpPr/>
      </xdr:nvSpPr>
      <xdr:spPr>
        <a:xfrm>
          <a:off x="2178220" y="8060530"/>
          <a:ext cx="2928648" cy="655569"/>
        </a:xfrm>
        <a:prstGeom prst="wedgeRoundRectCallout">
          <a:avLst>
            <a:gd name="adj1" fmla="val -58754"/>
            <a:gd name="adj2" fmla="val 113415"/>
            <a:gd name="adj3" fmla="val 16667"/>
          </a:avLst>
        </a:prstGeom>
        <a:solidFill>
          <a:schemeClr val="bg1">
            <a:lumMod val="95000"/>
          </a:scheme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547691</xdr:colOff>
      <xdr:row>32</xdr:row>
      <xdr:rowOff>85362</xdr:rowOff>
    </xdr:from>
    <xdr:to>
      <xdr:col>10</xdr:col>
      <xdr:colOff>257565</xdr:colOff>
      <xdr:row>34</xdr:row>
      <xdr:rowOff>189566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67BA87-E945-4D7A-AA14-0201203519D3}"/>
            </a:ext>
          </a:extLst>
        </xdr:cNvPr>
        <xdr:cNvSpPr txBox="1"/>
      </xdr:nvSpPr>
      <xdr:spPr>
        <a:xfrm>
          <a:off x="1940722" y="8098268"/>
          <a:ext cx="3376999" cy="604267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latin typeface="+mj-ea"/>
              <a:ea typeface="+mj-ea"/>
            </a:rPr>
            <a:t>土曜日に現場作業を行った場合、</a:t>
          </a:r>
          <a:endParaRPr kumimoji="1" lang="en-US" altLang="ja-JP" sz="1000" b="1">
            <a:latin typeface="+mj-ea"/>
            <a:ea typeface="+mj-ea"/>
          </a:endParaRPr>
        </a:p>
        <a:p>
          <a:pPr algn="ctr"/>
          <a:r>
            <a:rPr kumimoji="1" lang="ja-JP" altLang="en-US" sz="1000" b="1">
              <a:latin typeface="+mj-ea"/>
              <a:ea typeface="+mj-ea"/>
            </a:rPr>
            <a:t>土日完全週休２日は</a:t>
          </a:r>
          <a:r>
            <a:rPr kumimoji="1" lang="ja-JP" altLang="en-US" sz="1000" b="1">
              <a:solidFill>
                <a:schemeClr val="tx2">
                  <a:lumMod val="60000"/>
                  <a:lumOff val="40000"/>
                </a:schemeClr>
              </a:solidFill>
              <a:latin typeface="+mj-ea"/>
              <a:ea typeface="+mj-ea"/>
            </a:rPr>
            <a:t>、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「未達成」</a:t>
          </a:r>
          <a:r>
            <a:rPr kumimoji="1" lang="ja-JP" altLang="en-US" sz="1000" b="1">
              <a:latin typeface="+mj-ea"/>
              <a:ea typeface="+mj-ea"/>
            </a:rPr>
            <a:t>となります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361950</xdr:colOff>
      <xdr:row>2</xdr:row>
      <xdr:rowOff>0</xdr:rowOff>
    </xdr:from>
    <xdr:to>
      <xdr:col>14</xdr:col>
      <xdr:colOff>463084</xdr:colOff>
      <xdr:row>4</xdr:row>
      <xdr:rowOff>74877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AF8A06-29B6-4A99-9784-4006598A47AE}"/>
            </a:ext>
          </a:extLst>
        </xdr:cNvPr>
        <xdr:cNvSpPr txBox="1"/>
      </xdr:nvSpPr>
      <xdr:spPr>
        <a:xfrm>
          <a:off x="5543550" y="495300"/>
          <a:ext cx="2006134" cy="57017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 b="1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2800" b="1">
              <a:solidFill>
                <a:sysClr val="windowText" lastClr="000000"/>
              </a:solidFill>
              <a:latin typeface="+mj-ea"/>
              <a:ea typeface="+mj-ea"/>
            </a:rPr>
            <a:t>記入例</a:t>
          </a:r>
          <a:endParaRPr kumimoji="1" lang="en-US" altLang="ja-JP" sz="28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2</xdr:row>
      <xdr:rowOff>0</xdr:rowOff>
    </xdr:from>
    <xdr:to>
      <xdr:col>15</xdr:col>
      <xdr:colOff>5884</xdr:colOff>
      <xdr:row>4</xdr:row>
      <xdr:rowOff>74877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85EF18-9BDC-4011-AA20-C13FA0DFF5F8}"/>
            </a:ext>
          </a:extLst>
        </xdr:cNvPr>
        <xdr:cNvSpPr txBox="1"/>
      </xdr:nvSpPr>
      <xdr:spPr>
        <a:xfrm>
          <a:off x="5562600" y="495300"/>
          <a:ext cx="2006134" cy="57017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 b="1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2800" b="1">
              <a:solidFill>
                <a:sysClr val="windowText" lastClr="000000"/>
              </a:solidFill>
              <a:latin typeface="+mj-ea"/>
              <a:ea typeface="+mj-ea"/>
            </a:rPr>
            <a:t>記入例</a:t>
          </a:r>
          <a:endParaRPr kumimoji="1" lang="en-US" altLang="ja-JP" sz="28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7BBBA-F06A-47FE-AB3D-B1120189CC07}">
  <sheetPr>
    <tabColor rgb="FFFFFF00"/>
    <pageSetUpPr fitToPage="1"/>
  </sheetPr>
  <dimension ref="A1:AN72"/>
  <sheetViews>
    <sheetView view="pageBreakPreview" zoomScale="50" zoomScaleNormal="80" zoomScaleSheetLayoutView="50" workbookViewId="0">
      <selection activeCell="D15" sqref="D15"/>
    </sheetView>
  </sheetViews>
  <sheetFormatPr defaultColWidth="9" defaultRowHeight="12" x14ac:dyDescent="0.15"/>
  <cols>
    <col min="1" max="1" width="6.125" style="1" customWidth="1"/>
    <col min="2" max="2" width="6.125" style="2" customWidth="1"/>
    <col min="3" max="3" width="6.125" style="3" customWidth="1"/>
    <col min="4" max="4" width="11.625" style="3" customWidth="1"/>
    <col min="5" max="7" width="6.125" style="3" customWidth="1"/>
    <col min="8" max="8" width="6.125" style="2" customWidth="1"/>
    <col min="9" max="13" width="6.125" style="3" customWidth="1"/>
    <col min="14" max="14" width="6.125" style="2" customWidth="1"/>
    <col min="15" max="26" width="6.125" style="3" customWidth="1"/>
    <col min="27" max="27" width="9" style="1"/>
    <col min="28" max="28" width="10.875" style="1" bestFit="1" customWidth="1"/>
    <col min="29" max="16384" width="9" style="1"/>
  </cols>
  <sheetData>
    <row r="1" spans="1:40" ht="20.100000000000001" customHeight="1" x14ac:dyDescent="0.5">
      <c r="A1" s="6"/>
      <c r="B1" s="7"/>
      <c r="C1" s="8"/>
      <c r="D1" s="8"/>
      <c r="E1" s="8"/>
      <c r="F1" s="8"/>
      <c r="G1" s="8"/>
      <c r="H1" s="9"/>
      <c r="I1" s="10"/>
      <c r="J1" s="8"/>
      <c r="K1" s="8"/>
      <c r="L1" s="8"/>
      <c r="M1" s="8"/>
      <c r="N1" s="9"/>
      <c r="O1" s="11" t="s">
        <v>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20.100000000000001" customHeight="1" x14ac:dyDescent="0.15">
      <c r="A2" s="13"/>
      <c r="B2" s="7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14"/>
      <c r="O2" s="1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9"/>
      <c r="AB2" s="19"/>
      <c r="AC2" s="19"/>
      <c r="AD2" s="19"/>
      <c r="AE2" s="75"/>
      <c r="AF2" s="75"/>
      <c r="AG2" s="75"/>
      <c r="AH2" s="19"/>
      <c r="AI2" s="19"/>
      <c r="AJ2" s="19"/>
      <c r="AK2" s="19"/>
      <c r="AL2" s="19"/>
      <c r="AM2" s="19"/>
      <c r="AN2" s="19"/>
    </row>
    <row r="3" spans="1:40" ht="20.100000000000001" customHeight="1" x14ac:dyDescent="0.15">
      <c r="A3" s="13"/>
      <c r="B3" s="7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14"/>
      <c r="O3" s="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9"/>
      <c r="AB3" s="19"/>
      <c r="AC3" s="19"/>
      <c r="AD3" s="19"/>
      <c r="AE3" s="75"/>
      <c r="AF3" s="75"/>
      <c r="AG3" s="75"/>
      <c r="AH3" s="19"/>
      <c r="AI3" s="19"/>
      <c r="AJ3" s="19"/>
      <c r="AK3" s="19"/>
      <c r="AL3" s="19"/>
      <c r="AM3" s="19"/>
      <c r="AN3" s="19"/>
    </row>
    <row r="4" spans="1:40" ht="20.100000000000001" customHeight="1" x14ac:dyDescent="0.15">
      <c r="A4" s="13"/>
      <c r="B4" s="7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14"/>
      <c r="O4" s="1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9"/>
      <c r="AB4" s="19"/>
      <c r="AC4" s="19"/>
      <c r="AD4" s="19"/>
      <c r="AE4" s="75"/>
      <c r="AF4" s="75"/>
      <c r="AG4" s="75"/>
      <c r="AH4" s="19"/>
      <c r="AI4" s="19"/>
      <c r="AJ4" s="19"/>
      <c r="AK4" s="19"/>
      <c r="AL4" s="19"/>
      <c r="AM4" s="19"/>
      <c r="AN4" s="19"/>
    </row>
    <row r="5" spans="1:40" ht="20.100000000000001" customHeight="1" x14ac:dyDescent="0.15">
      <c r="A5" s="13"/>
      <c r="B5" s="7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14"/>
      <c r="O5" s="15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9"/>
      <c r="AB5" s="19"/>
      <c r="AC5" s="19"/>
      <c r="AD5" s="19"/>
      <c r="AE5" s="75"/>
      <c r="AF5" s="75"/>
      <c r="AG5" s="75"/>
      <c r="AH5" s="19"/>
      <c r="AI5" s="19"/>
      <c r="AJ5" s="19"/>
      <c r="AK5" s="19"/>
      <c r="AL5" s="19"/>
      <c r="AM5" s="19"/>
      <c r="AN5" s="19"/>
    </row>
    <row r="6" spans="1:40" ht="20.100000000000001" customHeight="1" x14ac:dyDescent="0.15">
      <c r="A6" s="13"/>
      <c r="B6" s="7"/>
      <c r="C6" s="8"/>
      <c r="D6" s="8"/>
      <c r="E6" s="8"/>
      <c r="F6" s="9"/>
      <c r="G6" s="8"/>
      <c r="H6" s="9"/>
      <c r="I6" s="16"/>
      <c r="J6" s="8"/>
      <c r="K6" s="8"/>
      <c r="L6" s="8"/>
      <c r="M6" s="8"/>
      <c r="N6" s="9"/>
      <c r="O6" s="1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19"/>
      <c r="AC6" s="19"/>
      <c r="AD6" s="19"/>
      <c r="AE6" s="75"/>
      <c r="AF6" s="75"/>
      <c r="AG6" s="75"/>
      <c r="AH6" s="19"/>
      <c r="AI6" s="19"/>
      <c r="AJ6" s="19"/>
      <c r="AK6" s="19"/>
      <c r="AL6" s="19"/>
      <c r="AM6" s="19"/>
      <c r="AN6" s="19"/>
    </row>
    <row r="7" spans="1:40" ht="27" customHeight="1" x14ac:dyDescent="0.15">
      <c r="A7" s="19"/>
      <c r="B7" s="146" t="s">
        <v>54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9"/>
      <c r="AB7" s="19"/>
      <c r="AC7" s="19"/>
      <c r="AD7" s="19"/>
      <c r="AE7" s="75"/>
      <c r="AF7" s="75"/>
      <c r="AG7" s="75"/>
      <c r="AH7" s="19"/>
      <c r="AI7" s="19"/>
      <c r="AJ7" s="19"/>
      <c r="AK7" s="19"/>
      <c r="AL7" s="19"/>
      <c r="AM7" s="19"/>
      <c r="AN7" s="19"/>
    </row>
    <row r="8" spans="1:40" ht="17.100000000000001" customHeight="1" x14ac:dyDescent="0.15">
      <c r="A8" s="19"/>
      <c r="B8" s="17"/>
      <c r="C8" s="17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19"/>
      <c r="AB8" s="19"/>
      <c r="AC8" s="19"/>
      <c r="AD8" s="19"/>
      <c r="AE8" s="75"/>
      <c r="AF8" s="75"/>
      <c r="AG8" s="75"/>
      <c r="AH8" s="19"/>
      <c r="AI8" s="19"/>
      <c r="AJ8" s="19"/>
      <c r="AK8" s="19"/>
      <c r="AL8" s="19"/>
      <c r="AM8" s="19"/>
      <c r="AN8" s="19"/>
    </row>
    <row r="9" spans="1:40" ht="17.100000000000001" customHeight="1" x14ac:dyDescent="0.15">
      <c r="A9" s="58"/>
      <c r="B9" s="147" t="s">
        <v>10</v>
      </c>
      <c r="C9" s="147"/>
      <c r="D9" s="60" t="s">
        <v>6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19"/>
      <c r="AB9" s="19"/>
      <c r="AC9" s="19"/>
      <c r="AD9" s="19"/>
      <c r="AE9" s="75"/>
      <c r="AF9" s="75"/>
      <c r="AG9" s="75"/>
      <c r="AH9" s="19"/>
      <c r="AI9" s="19"/>
      <c r="AJ9" s="19"/>
      <c r="AK9" s="19"/>
      <c r="AL9" s="19"/>
      <c r="AM9" s="19"/>
      <c r="AN9" s="19"/>
    </row>
    <row r="10" spans="1:40" ht="17.100000000000001" customHeight="1" x14ac:dyDescent="0.15">
      <c r="A10" s="58"/>
      <c r="B10" s="147" t="s">
        <v>8</v>
      </c>
      <c r="C10" s="147"/>
      <c r="D10" s="60" t="s">
        <v>3</v>
      </c>
      <c r="E10" s="60"/>
      <c r="F10" s="60"/>
      <c r="G10" s="60"/>
      <c r="H10" s="60"/>
      <c r="I10" s="60"/>
      <c r="J10" s="60"/>
      <c r="K10" s="60"/>
      <c r="L10" s="60"/>
      <c r="M10" s="60"/>
      <c r="N10" s="73"/>
      <c r="O10" s="73"/>
      <c r="P10" s="73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19"/>
      <c r="AB10" s="28"/>
      <c r="AC10" s="19"/>
      <c r="AD10" s="19"/>
      <c r="AE10" s="75"/>
      <c r="AF10" s="75"/>
      <c r="AG10" s="75"/>
      <c r="AH10" s="19"/>
      <c r="AI10" s="19"/>
      <c r="AJ10" s="19"/>
      <c r="AK10" s="19"/>
      <c r="AL10" s="19"/>
      <c r="AM10" s="19"/>
      <c r="AN10" s="19"/>
    </row>
    <row r="11" spans="1:40" ht="17.100000000000001" customHeight="1" thickBot="1" x14ac:dyDescent="0.2">
      <c r="A11" s="58"/>
      <c r="B11" s="147" t="s">
        <v>9</v>
      </c>
      <c r="C11" s="147"/>
      <c r="D11" s="60" t="s">
        <v>7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9"/>
      <c r="AB11" s="19"/>
      <c r="AC11" s="81"/>
      <c r="AD11" s="19"/>
      <c r="AE11" s="75"/>
      <c r="AF11" s="75"/>
      <c r="AG11" s="75"/>
      <c r="AH11" s="19"/>
      <c r="AI11" s="19"/>
      <c r="AJ11" s="19"/>
      <c r="AK11" s="19"/>
      <c r="AL11" s="19"/>
      <c r="AM11" s="19"/>
      <c r="AN11" s="19"/>
    </row>
    <row r="12" spans="1:40" ht="18.75" thickTop="1" thickBot="1" x14ac:dyDescent="0.2">
      <c r="A12" s="21"/>
      <c r="B12" s="148" t="e">
        <f>DATE(N12,O12,1)</f>
        <v>#NUM!</v>
      </c>
      <c r="C12" s="149"/>
      <c r="D12" s="150"/>
      <c r="E12" s="22"/>
      <c r="F12" s="23"/>
      <c r="G12" s="23"/>
      <c r="H12" s="23"/>
      <c r="I12" s="23"/>
      <c r="J12" s="23"/>
      <c r="K12" s="23"/>
      <c r="L12" s="23"/>
      <c r="M12" s="54"/>
      <c r="N12" s="44"/>
      <c r="O12" s="45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76"/>
      <c r="AB12" s="60"/>
      <c r="AC12" s="19"/>
      <c r="AD12" s="19"/>
      <c r="AE12" s="19"/>
      <c r="AF12" s="19"/>
      <c r="AG12" s="19"/>
      <c r="AH12" s="19"/>
      <c r="AI12" s="19"/>
      <c r="AJ12" s="19"/>
      <c r="AK12" s="77"/>
      <c r="AL12" s="19"/>
      <c r="AM12" s="19"/>
      <c r="AN12" s="19"/>
    </row>
    <row r="13" spans="1:40" ht="22.5" customHeight="1" thickTop="1" x14ac:dyDescent="0.15">
      <c r="A13" s="59"/>
      <c r="B13" s="134" t="s">
        <v>1</v>
      </c>
      <c r="C13" s="136" t="s">
        <v>2</v>
      </c>
      <c r="D13" s="138" t="s">
        <v>25</v>
      </c>
      <c r="E13" s="138" t="s">
        <v>36</v>
      </c>
      <c r="F13" s="140"/>
      <c r="G13" s="140"/>
      <c r="H13" s="140"/>
      <c r="I13" s="140"/>
      <c r="J13" s="140"/>
      <c r="K13" s="140"/>
      <c r="L13" s="140"/>
      <c r="M13" s="140"/>
      <c r="N13" s="141"/>
      <c r="O13" s="142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19"/>
      <c r="AB13" s="93" t="s">
        <v>11</v>
      </c>
      <c r="AC13" s="126" t="s">
        <v>19</v>
      </c>
      <c r="AD13" s="128" t="s">
        <v>20</v>
      </c>
      <c r="AE13" s="130" t="s">
        <v>18</v>
      </c>
      <c r="AF13" s="132" t="s">
        <v>21</v>
      </c>
      <c r="AG13" s="133" t="s">
        <v>22</v>
      </c>
      <c r="AH13" s="117" t="s">
        <v>13</v>
      </c>
      <c r="AI13" s="119" t="s">
        <v>23</v>
      </c>
      <c r="AJ13" s="119" t="s">
        <v>24</v>
      </c>
      <c r="AK13" s="120" t="s">
        <v>16</v>
      </c>
      <c r="AL13" s="121" t="s">
        <v>17</v>
      </c>
      <c r="AM13" s="19"/>
    </row>
    <row r="14" spans="1:40" ht="22.5" customHeight="1" thickBot="1" x14ac:dyDescent="0.2">
      <c r="A14" s="59"/>
      <c r="B14" s="135"/>
      <c r="C14" s="137"/>
      <c r="D14" s="139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9"/>
      <c r="AB14" s="93"/>
      <c r="AC14" s="127"/>
      <c r="AD14" s="129"/>
      <c r="AE14" s="131"/>
      <c r="AF14" s="132"/>
      <c r="AG14" s="133"/>
      <c r="AH14" s="118"/>
      <c r="AI14" s="96"/>
      <c r="AJ14" s="96"/>
      <c r="AK14" s="96"/>
      <c r="AL14" s="122"/>
      <c r="AM14" s="19"/>
    </row>
    <row r="15" spans="1:40" ht="20.100000000000001" customHeight="1" thickTop="1" x14ac:dyDescent="0.15">
      <c r="A15" s="56"/>
      <c r="B15" s="64" t="e">
        <f>DATE($N$12,$O$12,1)</f>
        <v>#NUM!</v>
      </c>
      <c r="C15" s="65" t="e">
        <f>IF(B15&lt;&gt;"",B15,"")</f>
        <v>#NUM!</v>
      </c>
      <c r="D15" s="41"/>
      <c r="E15" s="123"/>
      <c r="F15" s="124"/>
      <c r="G15" s="124"/>
      <c r="H15" s="124"/>
      <c r="I15" s="124"/>
      <c r="J15" s="124"/>
      <c r="K15" s="124"/>
      <c r="L15" s="124"/>
      <c r="M15" s="124"/>
      <c r="N15" s="124"/>
      <c r="O15" s="125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8"/>
      <c r="AB15" s="31" t="e">
        <f>WEEKDAY(B15)</f>
        <v>#NUM!</v>
      </c>
      <c r="AC15" s="32" t="e">
        <f>IF(AB15=7,1,0)</f>
        <v>#NUM!</v>
      </c>
      <c r="AD15" s="33" t="e">
        <f>IF(AB15=1,1,0)</f>
        <v>#NUM!</v>
      </c>
      <c r="AE15" s="34">
        <f>IF(D15="*",0,1)</f>
        <v>1</v>
      </c>
      <c r="AF15" s="35" t="e">
        <f>IF(AND(AC15=1,AE15=1),1,0)</f>
        <v>#NUM!</v>
      </c>
      <c r="AG15" s="47" t="e">
        <f>IF(AND(AD15=1,AE15=1),1,0)</f>
        <v>#NUM!</v>
      </c>
      <c r="AH15" s="48">
        <f t="shared" ref="AH15:AH45" si="0">IF(D15="○",1,0)</f>
        <v>0</v>
      </c>
      <c r="AI15" s="36" t="e">
        <f t="shared" ref="AI15:AI45" si="1">IF(AND(AC15=1,AE15=1,AH15=1),1,0)</f>
        <v>#NUM!</v>
      </c>
      <c r="AJ15" s="36" t="e">
        <f t="shared" ref="AJ15:AJ45" si="2">IF(AND(AD15=1,AE15=1,AH15=1),1,0)</f>
        <v>#NUM!</v>
      </c>
      <c r="AK15" s="37" t="e">
        <f t="shared" ref="AK15:AL45" si="3">IF(AF15=0,"-",IF(AND(AF15=1,AI15=1),"達成","未達成"))</f>
        <v>#NUM!</v>
      </c>
      <c r="AL15" s="49" t="e">
        <f t="shared" si="3"/>
        <v>#NUM!</v>
      </c>
      <c r="AM15" s="19"/>
    </row>
    <row r="16" spans="1:40" ht="20.100000000000001" customHeight="1" x14ac:dyDescent="0.15">
      <c r="A16" s="56"/>
      <c r="B16" s="66" t="e">
        <f>B15+1</f>
        <v>#NUM!</v>
      </c>
      <c r="C16" s="67" t="e">
        <f>IF(B16&lt;&gt;"",B16,"")</f>
        <v>#NUM!</v>
      </c>
      <c r="D16" s="42"/>
      <c r="E16" s="114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9"/>
      <c r="AB16" s="31" t="e">
        <f t="shared" ref="AB16:AB42" si="4">WEEKDAY(B16)</f>
        <v>#NUM!</v>
      </c>
      <c r="AC16" s="32" t="e">
        <f t="shared" ref="AC16:AC43" si="5">IF(AB16=7,1,0)</f>
        <v>#NUM!</v>
      </c>
      <c r="AD16" s="33" t="e">
        <f t="shared" ref="AD16:AD44" si="6">IF(AB16=1,1,0)</f>
        <v>#NUM!</v>
      </c>
      <c r="AE16" s="34">
        <f t="shared" ref="AE16:AE42" si="7">IF(D16="*",0,1)</f>
        <v>1</v>
      </c>
      <c r="AF16" s="35" t="e">
        <f>IF(AND(AC16=1,AE16=1),1,0)</f>
        <v>#NUM!</v>
      </c>
      <c r="AG16" s="47" t="e">
        <f t="shared" ref="AG16:AG45" si="8">IF(AND(AD16=1,AE16=1),1,0)</f>
        <v>#NUM!</v>
      </c>
      <c r="AH16" s="48">
        <f t="shared" si="0"/>
        <v>0</v>
      </c>
      <c r="AI16" s="36" t="e">
        <f t="shared" si="1"/>
        <v>#NUM!</v>
      </c>
      <c r="AJ16" s="36" t="e">
        <f t="shared" si="2"/>
        <v>#NUM!</v>
      </c>
      <c r="AK16" s="37" t="e">
        <f t="shared" si="3"/>
        <v>#NUM!</v>
      </c>
      <c r="AL16" s="49" t="e">
        <f t="shared" si="3"/>
        <v>#NUM!</v>
      </c>
      <c r="AM16" s="19"/>
    </row>
    <row r="17" spans="1:39" ht="20.100000000000001" customHeight="1" x14ac:dyDescent="0.15">
      <c r="A17" s="56"/>
      <c r="B17" s="66" t="e">
        <f>B16+1</f>
        <v>#NUM!</v>
      </c>
      <c r="C17" s="67" t="e">
        <f t="shared" ref="C17:C44" si="9">IF(B17&lt;&gt;"",B17,"")</f>
        <v>#NUM!</v>
      </c>
      <c r="D17" s="42"/>
      <c r="E17" s="114"/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9"/>
      <c r="AB17" s="31" t="e">
        <f t="shared" si="4"/>
        <v>#NUM!</v>
      </c>
      <c r="AC17" s="32" t="e">
        <f t="shared" si="5"/>
        <v>#NUM!</v>
      </c>
      <c r="AD17" s="33" t="e">
        <f t="shared" si="6"/>
        <v>#NUM!</v>
      </c>
      <c r="AE17" s="34">
        <f t="shared" si="7"/>
        <v>1</v>
      </c>
      <c r="AF17" s="35" t="e">
        <f t="shared" ref="AF17:AF44" si="10">IF(AND(AC17=1,AE17=1),1,0)</f>
        <v>#NUM!</v>
      </c>
      <c r="AG17" s="47" t="e">
        <f t="shared" si="8"/>
        <v>#NUM!</v>
      </c>
      <c r="AH17" s="48">
        <f t="shared" si="0"/>
        <v>0</v>
      </c>
      <c r="AI17" s="36" t="e">
        <f t="shared" si="1"/>
        <v>#NUM!</v>
      </c>
      <c r="AJ17" s="36" t="e">
        <f t="shared" si="2"/>
        <v>#NUM!</v>
      </c>
      <c r="AK17" s="37" t="e">
        <f t="shared" si="3"/>
        <v>#NUM!</v>
      </c>
      <c r="AL17" s="49" t="e">
        <f t="shared" si="3"/>
        <v>#NUM!</v>
      </c>
      <c r="AM17" s="19"/>
    </row>
    <row r="18" spans="1:39" ht="20.100000000000001" customHeight="1" x14ac:dyDescent="0.15">
      <c r="A18" s="56"/>
      <c r="B18" s="66" t="e">
        <f t="shared" ref="B18:B42" si="11">B17+1</f>
        <v>#NUM!</v>
      </c>
      <c r="C18" s="67" t="e">
        <f t="shared" si="9"/>
        <v>#NUM!</v>
      </c>
      <c r="D18" s="42"/>
      <c r="E18" s="114"/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9"/>
      <c r="AB18" s="31" t="e">
        <f t="shared" si="4"/>
        <v>#NUM!</v>
      </c>
      <c r="AC18" s="32" t="e">
        <f t="shared" si="5"/>
        <v>#NUM!</v>
      </c>
      <c r="AD18" s="33" t="e">
        <f t="shared" si="6"/>
        <v>#NUM!</v>
      </c>
      <c r="AE18" s="34">
        <f t="shared" si="7"/>
        <v>1</v>
      </c>
      <c r="AF18" s="35" t="e">
        <f t="shared" si="10"/>
        <v>#NUM!</v>
      </c>
      <c r="AG18" s="47" t="e">
        <f t="shared" si="8"/>
        <v>#NUM!</v>
      </c>
      <c r="AH18" s="48">
        <f t="shared" si="0"/>
        <v>0</v>
      </c>
      <c r="AI18" s="36" t="e">
        <f t="shared" si="1"/>
        <v>#NUM!</v>
      </c>
      <c r="AJ18" s="36" t="e">
        <f t="shared" si="2"/>
        <v>#NUM!</v>
      </c>
      <c r="AK18" s="37" t="e">
        <f t="shared" si="3"/>
        <v>#NUM!</v>
      </c>
      <c r="AL18" s="49" t="e">
        <f t="shared" si="3"/>
        <v>#NUM!</v>
      </c>
      <c r="AM18" s="19"/>
    </row>
    <row r="19" spans="1:39" ht="20.100000000000001" customHeight="1" x14ac:dyDescent="0.15">
      <c r="A19" s="56"/>
      <c r="B19" s="66" t="e">
        <f>B18+1</f>
        <v>#NUM!</v>
      </c>
      <c r="C19" s="67" t="e">
        <f t="shared" si="9"/>
        <v>#NUM!</v>
      </c>
      <c r="D19" s="42"/>
      <c r="E19" s="114"/>
      <c r="F19" s="115"/>
      <c r="G19" s="115"/>
      <c r="H19" s="115"/>
      <c r="I19" s="115"/>
      <c r="J19" s="115"/>
      <c r="K19" s="115"/>
      <c r="L19" s="115"/>
      <c r="M19" s="115"/>
      <c r="N19" s="115"/>
      <c r="O19" s="11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31" t="e">
        <f t="shared" si="4"/>
        <v>#NUM!</v>
      </c>
      <c r="AC19" s="32" t="e">
        <f>IF(AB19=7,1,0)</f>
        <v>#NUM!</v>
      </c>
      <c r="AD19" s="33" t="e">
        <f t="shared" si="6"/>
        <v>#NUM!</v>
      </c>
      <c r="AE19" s="34">
        <f t="shared" si="7"/>
        <v>1</v>
      </c>
      <c r="AF19" s="35" t="e">
        <f t="shared" si="10"/>
        <v>#NUM!</v>
      </c>
      <c r="AG19" s="47" t="e">
        <f t="shared" si="8"/>
        <v>#NUM!</v>
      </c>
      <c r="AH19" s="48">
        <f t="shared" si="0"/>
        <v>0</v>
      </c>
      <c r="AI19" s="36" t="e">
        <f t="shared" si="1"/>
        <v>#NUM!</v>
      </c>
      <c r="AJ19" s="36" t="e">
        <f t="shared" si="2"/>
        <v>#NUM!</v>
      </c>
      <c r="AK19" s="37" t="e">
        <f t="shared" si="3"/>
        <v>#NUM!</v>
      </c>
      <c r="AL19" s="49" t="e">
        <f t="shared" si="3"/>
        <v>#NUM!</v>
      </c>
      <c r="AM19" s="19"/>
    </row>
    <row r="20" spans="1:39" ht="20.100000000000001" customHeight="1" x14ac:dyDescent="0.15">
      <c r="A20" s="56"/>
      <c r="B20" s="66" t="e">
        <f t="shared" si="11"/>
        <v>#NUM!</v>
      </c>
      <c r="C20" s="67" t="e">
        <f t="shared" si="9"/>
        <v>#NUM!</v>
      </c>
      <c r="D20" s="42"/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6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9"/>
      <c r="AB20" s="31" t="e">
        <f t="shared" si="4"/>
        <v>#NUM!</v>
      </c>
      <c r="AC20" s="32" t="e">
        <f t="shared" si="5"/>
        <v>#NUM!</v>
      </c>
      <c r="AD20" s="33" t="e">
        <f t="shared" si="6"/>
        <v>#NUM!</v>
      </c>
      <c r="AE20" s="34">
        <f t="shared" si="7"/>
        <v>1</v>
      </c>
      <c r="AF20" s="35" t="e">
        <f t="shared" si="10"/>
        <v>#NUM!</v>
      </c>
      <c r="AG20" s="47" t="e">
        <f t="shared" si="8"/>
        <v>#NUM!</v>
      </c>
      <c r="AH20" s="48">
        <f t="shared" si="0"/>
        <v>0</v>
      </c>
      <c r="AI20" s="36" t="e">
        <f t="shared" si="1"/>
        <v>#NUM!</v>
      </c>
      <c r="AJ20" s="36" t="e">
        <f t="shared" si="2"/>
        <v>#NUM!</v>
      </c>
      <c r="AK20" s="37" t="e">
        <f t="shared" si="3"/>
        <v>#NUM!</v>
      </c>
      <c r="AL20" s="49" t="e">
        <f t="shared" si="3"/>
        <v>#NUM!</v>
      </c>
      <c r="AM20" s="19"/>
    </row>
    <row r="21" spans="1:39" ht="20.100000000000001" customHeight="1" x14ac:dyDescent="0.15">
      <c r="A21" s="56"/>
      <c r="B21" s="66" t="e">
        <f t="shared" si="11"/>
        <v>#NUM!</v>
      </c>
      <c r="C21" s="67" t="e">
        <f t="shared" si="9"/>
        <v>#NUM!</v>
      </c>
      <c r="D21" s="42"/>
      <c r="E21" s="114"/>
      <c r="F21" s="115"/>
      <c r="G21" s="115"/>
      <c r="H21" s="115"/>
      <c r="I21" s="115"/>
      <c r="J21" s="115"/>
      <c r="K21" s="115"/>
      <c r="L21" s="115"/>
      <c r="M21" s="115"/>
      <c r="N21" s="115"/>
      <c r="O21" s="116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9"/>
      <c r="AB21" s="31" t="e">
        <f t="shared" si="4"/>
        <v>#NUM!</v>
      </c>
      <c r="AC21" s="32" t="e">
        <f t="shared" si="5"/>
        <v>#NUM!</v>
      </c>
      <c r="AD21" s="33" t="e">
        <f t="shared" si="6"/>
        <v>#NUM!</v>
      </c>
      <c r="AE21" s="34">
        <f t="shared" si="7"/>
        <v>1</v>
      </c>
      <c r="AF21" s="35" t="e">
        <f t="shared" si="10"/>
        <v>#NUM!</v>
      </c>
      <c r="AG21" s="47" t="e">
        <f t="shared" si="8"/>
        <v>#NUM!</v>
      </c>
      <c r="AH21" s="48">
        <f t="shared" si="0"/>
        <v>0</v>
      </c>
      <c r="AI21" s="36" t="e">
        <f t="shared" si="1"/>
        <v>#NUM!</v>
      </c>
      <c r="AJ21" s="36" t="e">
        <f t="shared" si="2"/>
        <v>#NUM!</v>
      </c>
      <c r="AK21" s="37" t="e">
        <f t="shared" si="3"/>
        <v>#NUM!</v>
      </c>
      <c r="AL21" s="49" t="e">
        <f t="shared" si="3"/>
        <v>#NUM!</v>
      </c>
      <c r="AM21" s="19"/>
    </row>
    <row r="22" spans="1:39" ht="20.100000000000001" customHeight="1" x14ac:dyDescent="0.15">
      <c r="A22" s="56"/>
      <c r="B22" s="66" t="e">
        <f t="shared" si="11"/>
        <v>#NUM!</v>
      </c>
      <c r="C22" s="67" t="e">
        <f t="shared" si="9"/>
        <v>#NUM!</v>
      </c>
      <c r="D22" s="42"/>
      <c r="E22" s="114"/>
      <c r="F22" s="115"/>
      <c r="G22" s="115"/>
      <c r="H22" s="115"/>
      <c r="I22" s="115"/>
      <c r="J22" s="115"/>
      <c r="K22" s="115"/>
      <c r="L22" s="115"/>
      <c r="M22" s="115"/>
      <c r="N22" s="115"/>
      <c r="O22" s="116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19"/>
      <c r="AB22" s="31" t="e">
        <f t="shared" si="4"/>
        <v>#NUM!</v>
      </c>
      <c r="AC22" s="32" t="e">
        <f t="shared" si="5"/>
        <v>#NUM!</v>
      </c>
      <c r="AD22" s="33" t="e">
        <f t="shared" si="6"/>
        <v>#NUM!</v>
      </c>
      <c r="AE22" s="34">
        <f t="shared" si="7"/>
        <v>1</v>
      </c>
      <c r="AF22" s="35" t="e">
        <f t="shared" si="10"/>
        <v>#NUM!</v>
      </c>
      <c r="AG22" s="47" t="e">
        <f t="shared" si="8"/>
        <v>#NUM!</v>
      </c>
      <c r="AH22" s="48">
        <f t="shared" si="0"/>
        <v>0</v>
      </c>
      <c r="AI22" s="36" t="e">
        <f t="shared" si="1"/>
        <v>#NUM!</v>
      </c>
      <c r="AJ22" s="36" t="e">
        <f t="shared" si="2"/>
        <v>#NUM!</v>
      </c>
      <c r="AK22" s="37" t="e">
        <f t="shared" si="3"/>
        <v>#NUM!</v>
      </c>
      <c r="AL22" s="49" t="e">
        <f t="shared" si="3"/>
        <v>#NUM!</v>
      </c>
      <c r="AM22" s="19"/>
    </row>
    <row r="23" spans="1:39" ht="20.100000000000001" customHeight="1" x14ac:dyDescent="0.15">
      <c r="A23" s="56"/>
      <c r="B23" s="66" t="e">
        <f t="shared" si="11"/>
        <v>#NUM!</v>
      </c>
      <c r="C23" s="67" t="e">
        <f t="shared" si="9"/>
        <v>#NUM!</v>
      </c>
      <c r="D23" s="42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6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9"/>
      <c r="AB23" s="31" t="e">
        <f t="shared" si="4"/>
        <v>#NUM!</v>
      </c>
      <c r="AC23" s="32" t="e">
        <f t="shared" si="5"/>
        <v>#NUM!</v>
      </c>
      <c r="AD23" s="33" t="e">
        <f t="shared" si="6"/>
        <v>#NUM!</v>
      </c>
      <c r="AE23" s="34">
        <f t="shared" si="7"/>
        <v>1</v>
      </c>
      <c r="AF23" s="35" t="e">
        <f t="shared" si="10"/>
        <v>#NUM!</v>
      </c>
      <c r="AG23" s="47" t="e">
        <f t="shared" si="8"/>
        <v>#NUM!</v>
      </c>
      <c r="AH23" s="48">
        <f t="shared" si="0"/>
        <v>0</v>
      </c>
      <c r="AI23" s="36" t="e">
        <f t="shared" si="1"/>
        <v>#NUM!</v>
      </c>
      <c r="AJ23" s="36" t="e">
        <f t="shared" si="2"/>
        <v>#NUM!</v>
      </c>
      <c r="AK23" s="37" t="e">
        <f t="shared" si="3"/>
        <v>#NUM!</v>
      </c>
      <c r="AL23" s="49" t="e">
        <f t="shared" si="3"/>
        <v>#NUM!</v>
      </c>
      <c r="AM23" s="19"/>
    </row>
    <row r="24" spans="1:39" ht="20.100000000000001" customHeight="1" x14ac:dyDescent="0.15">
      <c r="A24" s="56"/>
      <c r="B24" s="66" t="e">
        <f t="shared" si="11"/>
        <v>#NUM!</v>
      </c>
      <c r="C24" s="67" t="e">
        <f t="shared" si="9"/>
        <v>#NUM!</v>
      </c>
      <c r="D24" s="42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6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9"/>
      <c r="AB24" s="31" t="e">
        <f t="shared" si="4"/>
        <v>#NUM!</v>
      </c>
      <c r="AC24" s="32" t="e">
        <f t="shared" si="5"/>
        <v>#NUM!</v>
      </c>
      <c r="AD24" s="33" t="e">
        <f>IF(AB24=1,1,0)</f>
        <v>#NUM!</v>
      </c>
      <c r="AE24" s="34">
        <f t="shared" si="7"/>
        <v>1</v>
      </c>
      <c r="AF24" s="35" t="e">
        <f t="shared" si="10"/>
        <v>#NUM!</v>
      </c>
      <c r="AG24" s="47" t="e">
        <f t="shared" si="8"/>
        <v>#NUM!</v>
      </c>
      <c r="AH24" s="48">
        <f>IF(D24="○",1,0)</f>
        <v>0</v>
      </c>
      <c r="AI24" s="36" t="e">
        <f t="shared" si="1"/>
        <v>#NUM!</v>
      </c>
      <c r="AJ24" s="36" t="e">
        <f t="shared" si="2"/>
        <v>#NUM!</v>
      </c>
      <c r="AK24" s="37" t="e">
        <f t="shared" si="3"/>
        <v>#NUM!</v>
      </c>
      <c r="AL24" s="49" t="e">
        <f t="shared" si="3"/>
        <v>#NUM!</v>
      </c>
      <c r="AM24" s="19"/>
    </row>
    <row r="25" spans="1:39" ht="20.100000000000001" customHeight="1" x14ac:dyDescent="0.15">
      <c r="A25" s="56"/>
      <c r="B25" s="66" t="e">
        <f t="shared" si="11"/>
        <v>#NUM!</v>
      </c>
      <c r="C25" s="67" t="e">
        <f t="shared" si="9"/>
        <v>#NUM!</v>
      </c>
      <c r="D25" s="42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6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9"/>
      <c r="AB25" s="31" t="e">
        <f t="shared" si="4"/>
        <v>#NUM!</v>
      </c>
      <c r="AC25" s="32" t="e">
        <f t="shared" si="5"/>
        <v>#NUM!</v>
      </c>
      <c r="AD25" s="33" t="e">
        <f t="shared" si="6"/>
        <v>#NUM!</v>
      </c>
      <c r="AE25" s="34">
        <f>IF(D25="*",0,1)</f>
        <v>1</v>
      </c>
      <c r="AF25" s="35" t="e">
        <f t="shared" si="10"/>
        <v>#NUM!</v>
      </c>
      <c r="AG25" s="47" t="e">
        <f t="shared" si="8"/>
        <v>#NUM!</v>
      </c>
      <c r="AH25" s="48">
        <f t="shared" si="0"/>
        <v>0</v>
      </c>
      <c r="AI25" s="36" t="e">
        <f t="shared" si="1"/>
        <v>#NUM!</v>
      </c>
      <c r="AJ25" s="36" t="e">
        <f t="shared" si="2"/>
        <v>#NUM!</v>
      </c>
      <c r="AK25" s="37" t="e">
        <f t="shared" si="3"/>
        <v>#NUM!</v>
      </c>
      <c r="AL25" s="49" t="e">
        <f t="shared" si="3"/>
        <v>#NUM!</v>
      </c>
      <c r="AM25" s="19"/>
    </row>
    <row r="26" spans="1:39" ht="20.100000000000001" customHeight="1" x14ac:dyDescent="0.15">
      <c r="A26" s="56"/>
      <c r="B26" s="66" t="e">
        <f t="shared" si="11"/>
        <v>#NUM!</v>
      </c>
      <c r="C26" s="67" t="e">
        <f t="shared" si="9"/>
        <v>#NUM!</v>
      </c>
      <c r="D26" s="42"/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9"/>
      <c r="AB26" s="31" t="e">
        <f t="shared" si="4"/>
        <v>#NUM!</v>
      </c>
      <c r="AC26" s="32" t="e">
        <f t="shared" si="5"/>
        <v>#NUM!</v>
      </c>
      <c r="AD26" s="33" t="e">
        <f t="shared" si="6"/>
        <v>#NUM!</v>
      </c>
      <c r="AE26" s="34">
        <f t="shared" si="7"/>
        <v>1</v>
      </c>
      <c r="AF26" s="35" t="e">
        <f>IF(AND(AC26=1,AE26=1),1,0)</f>
        <v>#NUM!</v>
      </c>
      <c r="AG26" s="47" t="e">
        <f t="shared" si="8"/>
        <v>#NUM!</v>
      </c>
      <c r="AH26" s="48">
        <f t="shared" si="0"/>
        <v>0</v>
      </c>
      <c r="AI26" s="36" t="e">
        <f t="shared" si="1"/>
        <v>#NUM!</v>
      </c>
      <c r="AJ26" s="36" t="e">
        <f t="shared" si="2"/>
        <v>#NUM!</v>
      </c>
      <c r="AK26" s="37" t="e">
        <f t="shared" si="3"/>
        <v>#NUM!</v>
      </c>
      <c r="AL26" s="49" t="e">
        <f t="shared" si="3"/>
        <v>#NUM!</v>
      </c>
      <c r="AM26" s="19"/>
    </row>
    <row r="27" spans="1:39" ht="20.100000000000001" customHeight="1" x14ac:dyDescent="0.15">
      <c r="A27" s="56"/>
      <c r="B27" s="66" t="e">
        <f t="shared" si="11"/>
        <v>#NUM!</v>
      </c>
      <c r="C27" s="67" t="e">
        <f t="shared" si="9"/>
        <v>#NUM!</v>
      </c>
      <c r="D27" s="42"/>
      <c r="E27" s="114"/>
      <c r="F27" s="115"/>
      <c r="G27" s="115"/>
      <c r="H27" s="115"/>
      <c r="I27" s="115"/>
      <c r="J27" s="115"/>
      <c r="K27" s="115"/>
      <c r="L27" s="115"/>
      <c r="M27" s="115"/>
      <c r="N27" s="115"/>
      <c r="O27" s="116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9"/>
      <c r="AB27" s="31" t="e">
        <f t="shared" si="4"/>
        <v>#NUM!</v>
      </c>
      <c r="AC27" s="32" t="e">
        <f>IF(AB27=7,1,0)</f>
        <v>#NUM!</v>
      </c>
      <c r="AD27" s="33" t="e">
        <f t="shared" si="6"/>
        <v>#NUM!</v>
      </c>
      <c r="AE27" s="34">
        <f t="shared" si="7"/>
        <v>1</v>
      </c>
      <c r="AF27" s="35" t="e">
        <f t="shared" si="10"/>
        <v>#NUM!</v>
      </c>
      <c r="AG27" s="47" t="e">
        <f t="shared" si="8"/>
        <v>#NUM!</v>
      </c>
      <c r="AH27" s="48">
        <f t="shared" si="0"/>
        <v>0</v>
      </c>
      <c r="AI27" s="36" t="e">
        <f t="shared" si="1"/>
        <v>#NUM!</v>
      </c>
      <c r="AJ27" s="36" t="e">
        <f t="shared" si="2"/>
        <v>#NUM!</v>
      </c>
      <c r="AK27" s="37" t="e">
        <f t="shared" si="3"/>
        <v>#NUM!</v>
      </c>
      <c r="AL27" s="49" t="e">
        <f t="shared" si="3"/>
        <v>#NUM!</v>
      </c>
      <c r="AM27" s="19"/>
    </row>
    <row r="28" spans="1:39" ht="20.100000000000001" customHeight="1" x14ac:dyDescent="0.15">
      <c r="A28" s="56"/>
      <c r="B28" s="66" t="e">
        <f t="shared" si="11"/>
        <v>#NUM!</v>
      </c>
      <c r="C28" s="67" t="e">
        <f t="shared" si="9"/>
        <v>#NUM!</v>
      </c>
      <c r="D28" s="42"/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9"/>
      <c r="AB28" s="31" t="e">
        <f t="shared" si="4"/>
        <v>#NUM!</v>
      </c>
      <c r="AC28" s="32" t="e">
        <f t="shared" si="5"/>
        <v>#NUM!</v>
      </c>
      <c r="AD28" s="33" t="e">
        <f t="shared" si="6"/>
        <v>#NUM!</v>
      </c>
      <c r="AE28" s="34">
        <f t="shared" si="7"/>
        <v>1</v>
      </c>
      <c r="AF28" s="35" t="e">
        <f t="shared" si="10"/>
        <v>#NUM!</v>
      </c>
      <c r="AG28" s="47" t="e">
        <f t="shared" si="8"/>
        <v>#NUM!</v>
      </c>
      <c r="AH28" s="48">
        <f t="shared" si="0"/>
        <v>0</v>
      </c>
      <c r="AI28" s="36" t="e">
        <f t="shared" si="1"/>
        <v>#NUM!</v>
      </c>
      <c r="AJ28" s="36" t="e">
        <f t="shared" si="2"/>
        <v>#NUM!</v>
      </c>
      <c r="AK28" s="37" t="e">
        <f t="shared" si="3"/>
        <v>#NUM!</v>
      </c>
      <c r="AL28" s="49" t="e">
        <f t="shared" si="3"/>
        <v>#NUM!</v>
      </c>
      <c r="AM28" s="19"/>
    </row>
    <row r="29" spans="1:39" ht="20.100000000000001" customHeight="1" x14ac:dyDescent="0.15">
      <c r="A29" s="56"/>
      <c r="B29" s="66" t="e">
        <f t="shared" si="11"/>
        <v>#NUM!</v>
      </c>
      <c r="C29" s="67" t="e">
        <f t="shared" si="9"/>
        <v>#NUM!</v>
      </c>
      <c r="D29" s="42"/>
      <c r="E29" s="114"/>
      <c r="F29" s="115"/>
      <c r="G29" s="115"/>
      <c r="H29" s="115"/>
      <c r="I29" s="115"/>
      <c r="J29" s="115"/>
      <c r="K29" s="115"/>
      <c r="L29" s="115"/>
      <c r="M29" s="115"/>
      <c r="N29" s="115"/>
      <c r="O29" s="11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9"/>
      <c r="AB29" s="31" t="e">
        <f t="shared" si="4"/>
        <v>#NUM!</v>
      </c>
      <c r="AC29" s="32" t="e">
        <f t="shared" si="5"/>
        <v>#NUM!</v>
      </c>
      <c r="AD29" s="33" t="e">
        <f t="shared" si="6"/>
        <v>#NUM!</v>
      </c>
      <c r="AE29" s="34">
        <f t="shared" si="7"/>
        <v>1</v>
      </c>
      <c r="AF29" s="35" t="e">
        <f t="shared" si="10"/>
        <v>#NUM!</v>
      </c>
      <c r="AG29" s="47" t="e">
        <f t="shared" si="8"/>
        <v>#NUM!</v>
      </c>
      <c r="AH29" s="48">
        <f t="shared" si="0"/>
        <v>0</v>
      </c>
      <c r="AI29" s="36" t="e">
        <f t="shared" si="1"/>
        <v>#NUM!</v>
      </c>
      <c r="AJ29" s="36" t="e">
        <f t="shared" si="2"/>
        <v>#NUM!</v>
      </c>
      <c r="AK29" s="37" t="e">
        <f t="shared" si="3"/>
        <v>#NUM!</v>
      </c>
      <c r="AL29" s="49" t="e">
        <f t="shared" si="3"/>
        <v>#NUM!</v>
      </c>
      <c r="AM29" s="19"/>
    </row>
    <row r="30" spans="1:39" ht="20.100000000000001" customHeight="1" x14ac:dyDescent="0.15">
      <c r="A30" s="56"/>
      <c r="B30" s="66" t="e">
        <f t="shared" si="11"/>
        <v>#NUM!</v>
      </c>
      <c r="C30" s="67" t="e">
        <f t="shared" si="9"/>
        <v>#NUM!</v>
      </c>
      <c r="D30" s="42"/>
      <c r="E30" s="114"/>
      <c r="F30" s="115"/>
      <c r="G30" s="115"/>
      <c r="H30" s="115"/>
      <c r="I30" s="115"/>
      <c r="J30" s="115"/>
      <c r="K30" s="115"/>
      <c r="L30" s="115"/>
      <c r="M30" s="115"/>
      <c r="N30" s="115"/>
      <c r="O30" s="11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9"/>
      <c r="AB30" s="31" t="e">
        <f t="shared" si="4"/>
        <v>#NUM!</v>
      </c>
      <c r="AC30" s="32" t="e">
        <f t="shared" si="5"/>
        <v>#NUM!</v>
      </c>
      <c r="AD30" s="33" t="e">
        <f t="shared" si="6"/>
        <v>#NUM!</v>
      </c>
      <c r="AE30" s="34">
        <f t="shared" si="7"/>
        <v>1</v>
      </c>
      <c r="AF30" s="35" t="e">
        <f t="shared" si="10"/>
        <v>#NUM!</v>
      </c>
      <c r="AG30" s="47" t="e">
        <f t="shared" si="8"/>
        <v>#NUM!</v>
      </c>
      <c r="AH30" s="48">
        <f t="shared" si="0"/>
        <v>0</v>
      </c>
      <c r="AI30" s="36" t="e">
        <f t="shared" si="1"/>
        <v>#NUM!</v>
      </c>
      <c r="AJ30" s="36" t="e">
        <f t="shared" si="2"/>
        <v>#NUM!</v>
      </c>
      <c r="AK30" s="37" t="e">
        <f t="shared" si="3"/>
        <v>#NUM!</v>
      </c>
      <c r="AL30" s="49" t="e">
        <f t="shared" si="3"/>
        <v>#NUM!</v>
      </c>
      <c r="AM30" s="19"/>
    </row>
    <row r="31" spans="1:39" ht="20.100000000000001" customHeight="1" x14ac:dyDescent="0.15">
      <c r="A31" s="56"/>
      <c r="B31" s="66" t="e">
        <f t="shared" si="11"/>
        <v>#NUM!</v>
      </c>
      <c r="C31" s="67" t="e">
        <f t="shared" si="9"/>
        <v>#NUM!</v>
      </c>
      <c r="D31" s="42"/>
      <c r="E31" s="114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9"/>
      <c r="AB31" s="31" t="e">
        <f t="shared" si="4"/>
        <v>#NUM!</v>
      </c>
      <c r="AC31" s="32" t="e">
        <f t="shared" si="5"/>
        <v>#NUM!</v>
      </c>
      <c r="AD31" s="33" t="e">
        <f t="shared" si="6"/>
        <v>#NUM!</v>
      </c>
      <c r="AE31" s="34">
        <f t="shared" si="7"/>
        <v>1</v>
      </c>
      <c r="AF31" s="38" t="e">
        <f t="shared" si="10"/>
        <v>#NUM!</v>
      </c>
      <c r="AG31" s="47" t="e">
        <f t="shared" si="8"/>
        <v>#NUM!</v>
      </c>
      <c r="AH31" s="48">
        <f t="shared" si="0"/>
        <v>0</v>
      </c>
      <c r="AI31" s="36" t="e">
        <f t="shared" si="1"/>
        <v>#NUM!</v>
      </c>
      <c r="AJ31" s="36" t="e">
        <f t="shared" si="2"/>
        <v>#NUM!</v>
      </c>
      <c r="AK31" s="37" t="e">
        <f t="shared" si="3"/>
        <v>#NUM!</v>
      </c>
      <c r="AL31" s="49" t="e">
        <f t="shared" si="3"/>
        <v>#NUM!</v>
      </c>
      <c r="AM31" s="19"/>
    </row>
    <row r="32" spans="1:39" ht="20.100000000000001" customHeight="1" x14ac:dyDescent="0.15">
      <c r="A32" s="56"/>
      <c r="B32" s="66" t="e">
        <f t="shared" si="11"/>
        <v>#NUM!</v>
      </c>
      <c r="C32" s="67" t="e">
        <f t="shared" si="9"/>
        <v>#NUM!</v>
      </c>
      <c r="D32" s="42"/>
      <c r="E32" s="114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9"/>
      <c r="AB32" s="31" t="e">
        <f t="shared" si="4"/>
        <v>#NUM!</v>
      </c>
      <c r="AC32" s="32" t="e">
        <f t="shared" si="5"/>
        <v>#NUM!</v>
      </c>
      <c r="AD32" s="33" t="e">
        <f t="shared" si="6"/>
        <v>#NUM!</v>
      </c>
      <c r="AE32" s="34">
        <f t="shared" si="7"/>
        <v>1</v>
      </c>
      <c r="AF32" s="35" t="e">
        <f t="shared" si="10"/>
        <v>#NUM!</v>
      </c>
      <c r="AG32" s="47" t="e">
        <f t="shared" si="8"/>
        <v>#NUM!</v>
      </c>
      <c r="AH32" s="48">
        <f t="shared" si="0"/>
        <v>0</v>
      </c>
      <c r="AI32" s="36" t="e">
        <f t="shared" si="1"/>
        <v>#NUM!</v>
      </c>
      <c r="AJ32" s="36" t="e">
        <f t="shared" si="2"/>
        <v>#NUM!</v>
      </c>
      <c r="AK32" s="37" t="e">
        <f t="shared" si="3"/>
        <v>#NUM!</v>
      </c>
      <c r="AL32" s="49" t="e">
        <f t="shared" si="3"/>
        <v>#NUM!</v>
      </c>
      <c r="AM32" s="19"/>
    </row>
    <row r="33" spans="1:40" ht="20.100000000000001" customHeight="1" x14ac:dyDescent="0.15">
      <c r="A33" s="56"/>
      <c r="B33" s="66" t="e">
        <f t="shared" si="11"/>
        <v>#NUM!</v>
      </c>
      <c r="C33" s="67" t="e">
        <f t="shared" si="9"/>
        <v>#NUM!</v>
      </c>
      <c r="D33" s="42"/>
      <c r="E33" s="114"/>
      <c r="F33" s="115"/>
      <c r="G33" s="115"/>
      <c r="H33" s="115"/>
      <c r="I33" s="115"/>
      <c r="J33" s="115"/>
      <c r="K33" s="115"/>
      <c r="L33" s="115"/>
      <c r="M33" s="115"/>
      <c r="N33" s="115"/>
      <c r="O33" s="11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9"/>
      <c r="AB33" s="31" t="e">
        <f t="shared" si="4"/>
        <v>#NUM!</v>
      </c>
      <c r="AC33" s="32" t="e">
        <f t="shared" si="5"/>
        <v>#NUM!</v>
      </c>
      <c r="AD33" s="33" t="e">
        <f t="shared" si="6"/>
        <v>#NUM!</v>
      </c>
      <c r="AE33" s="34">
        <f t="shared" si="7"/>
        <v>1</v>
      </c>
      <c r="AF33" s="35" t="e">
        <f t="shared" si="10"/>
        <v>#NUM!</v>
      </c>
      <c r="AG33" s="47" t="e">
        <f t="shared" si="8"/>
        <v>#NUM!</v>
      </c>
      <c r="AH33" s="48">
        <f t="shared" si="0"/>
        <v>0</v>
      </c>
      <c r="AI33" s="36" t="e">
        <f t="shared" si="1"/>
        <v>#NUM!</v>
      </c>
      <c r="AJ33" s="36" t="e">
        <f t="shared" si="2"/>
        <v>#NUM!</v>
      </c>
      <c r="AK33" s="37" t="e">
        <f t="shared" si="3"/>
        <v>#NUM!</v>
      </c>
      <c r="AL33" s="49" t="e">
        <f t="shared" si="3"/>
        <v>#NUM!</v>
      </c>
      <c r="AM33" s="19"/>
    </row>
    <row r="34" spans="1:40" ht="20.100000000000001" customHeight="1" x14ac:dyDescent="0.15">
      <c r="A34" s="56"/>
      <c r="B34" s="66" t="e">
        <f t="shared" si="11"/>
        <v>#NUM!</v>
      </c>
      <c r="C34" s="67" t="e">
        <f t="shared" si="9"/>
        <v>#NUM!</v>
      </c>
      <c r="D34" s="42"/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9"/>
      <c r="AB34" s="31" t="e">
        <f t="shared" si="4"/>
        <v>#NUM!</v>
      </c>
      <c r="AC34" s="32" t="e">
        <f t="shared" si="5"/>
        <v>#NUM!</v>
      </c>
      <c r="AD34" s="33" t="e">
        <f>IF(AB34=1,1,0)</f>
        <v>#NUM!</v>
      </c>
      <c r="AE34" s="34">
        <f t="shared" si="7"/>
        <v>1</v>
      </c>
      <c r="AF34" s="35" t="e">
        <f t="shared" si="10"/>
        <v>#NUM!</v>
      </c>
      <c r="AG34" s="47" t="e">
        <f t="shared" si="8"/>
        <v>#NUM!</v>
      </c>
      <c r="AH34" s="48">
        <f t="shared" si="0"/>
        <v>0</v>
      </c>
      <c r="AI34" s="36" t="e">
        <f t="shared" si="1"/>
        <v>#NUM!</v>
      </c>
      <c r="AJ34" s="36" t="e">
        <f t="shared" si="2"/>
        <v>#NUM!</v>
      </c>
      <c r="AK34" s="37" t="e">
        <f t="shared" si="3"/>
        <v>#NUM!</v>
      </c>
      <c r="AL34" s="49" t="e">
        <f t="shared" si="3"/>
        <v>#NUM!</v>
      </c>
      <c r="AM34" s="19"/>
    </row>
    <row r="35" spans="1:40" ht="20.100000000000001" customHeight="1" x14ac:dyDescent="0.15">
      <c r="A35" s="56"/>
      <c r="B35" s="66" t="e">
        <f t="shared" si="11"/>
        <v>#NUM!</v>
      </c>
      <c r="C35" s="67" t="e">
        <f t="shared" si="9"/>
        <v>#NUM!</v>
      </c>
      <c r="D35" s="42"/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9"/>
      <c r="AB35" s="31" t="e">
        <f t="shared" si="4"/>
        <v>#NUM!</v>
      </c>
      <c r="AC35" s="32" t="e">
        <f t="shared" si="5"/>
        <v>#NUM!</v>
      </c>
      <c r="AD35" s="33" t="e">
        <f t="shared" si="6"/>
        <v>#NUM!</v>
      </c>
      <c r="AE35" s="34">
        <f t="shared" si="7"/>
        <v>1</v>
      </c>
      <c r="AF35" s="35" t="e">
        <f t="shared" si="10"/>
        <v>#NUM!</v>
      </c>
      <c r="AG35" s="47" t="e">
        <f t="shared" si="8"/>
        <v>#NUM!</v>
      </c>
      <c r="AH35" s="48">
        <f t="shared" si="0"/>
        <v>0</v>
      </c>
      <c r="AI35" s="36" t="e">
        <f t="shared" si="1"/>
        <v>#NUM!</v>
      </c>
      <c r="AJ35" s="36" t="e">
        <f t="shared" si="2"/>
        <v>#NUM!</v>
      </c>
      <c r="AK35" s="37" t="e">
        <f t="shared" si="3"/>
        <v>#NUM!</v>
      </c>
      <c r="AL35" s="49" t="e">
        <f t="shared" si="3"/>
        <v>#NUM!</v>
      </c>
      <c r="AM35" s="19"/>
    </row>
    <row r="36" spans="1:40" ht="20.100000000000001" customHeight="1" x14ac:dyDescent="0.15">
      <c r="A36" s="56"/>
      <c r="B36" s="66" t="e">
        <f t="shared" si="11"/>
        <v>#NUM!</v>
      </c>
      <c r="C36" s="67" t="e">
        <f t="shared" si="9"/>
        <v>#NUM!</v>
      </c>
      <c r="D36" s="42"/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9"/>
      <c r="AB36" s="31" t="e">
        <f t="shared" si="4"/>
        <v>#NUM!</v>
      </c>
      <c r="AC36" s="32" t="e">
        <f t="shared" si="5"/>
        <v>#NUM!</v>
      </c>
      <c r="AD36" s="33" t="e">
        <f t="shared" si="6"/>
        <v>#NUM!</v>
      </c>
      <c r="AE36" s="34">
        <f t="shared" si="7"/>
        <v>1</v>
      </c>
      <c r="AF36" s="35" t="e">
        <f t="shared" si="10"/>
        <v>#NUM!</v>
      </c>
      <c r="AG36" s="47" t="e">
        <f t="shared" si="8"/>
        <v>#NUM!</v>
      </c>
      <c r="AH36" s="48">
        <f t="shared" si="0"/>
        <v>0</v>
      </c>
      <c r="AI36" s="36" t="e">
        <f t="shared" si="1"/>
        <v>#NUM!</v>
      </c>
      <c r="AJ36" s="36" t="e">
        <f t="shared" si="2"/>
        <v>#NUM!</v>
      </c>
      <c r="AK36" s="37" t="e">
        <f t="shared" si="3"/>
        <v>#NUM!</v>
      </c>
      <c r="AL36" s="49" t="e">
        <f t="shared" si="3"/>
        <v>#NUM!</v>
      </c>
      <c r="AM36" s="19"/>
    </row>
    <row r="37" spans="1:40" ht="20.100000000000001" customHeight="1" x14ac:dyDescent="0.15">
      <c r="A37" s="56"/>
      <c r="B37" s="66" t="e">
        <f t="shared" si="11"/>
        <v>#NUM!</v>
      </c>
      <c r="C37" s="67" t="e">
        <f t="shared" si="9"/>
        <v>#NUM!</v>
      </c>
      <c r="D37" s="42"/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9"/>
      <c r="AB37" s="31" t="e">
        <f t="shared" si="4"/>
        <v>#NUM!</v>
      </c>
      <c r="AC37" s="32" t="e">
        <f t="shared" si="5"/>
        <v>#NUM!</v>
      </c>
      <c r="AD37" s="33" t="e">
        <f t="shared" si="6"/>
        <v>#NUM!</v>
      </c>
      <c r="AE37" s="34">
        <f t="shared" si="7"/>
        <v>1</v>
      </c>
      <c r="AF37" s="35" t="e">
        <f t="shared" si="10"/>
        <v>#NUM!</v>
      </c>
      <c r="AG37" s="47" t="e">
        <f t="shared" si="8"/>
        <v>#NUM!</v>
      </c>
      <c r="AH37" s="48">
        <f t="shared" si="0"/>
        <v>0</v>
      </c>
      <c r="AI37" s="36" t="e">
        <f t="shared" si="1"/>
        <v>#NUM!</v>
      </c>
      <c r="AJ37" s="36" t="e">
        <f t="shared" si="2"/>
        <v>#NUM!</v>
      </c>
      <c r="AK37" s="37" t="e">
        <f t="shared" si="3"/>
        <v>#NUM!</v>
      </c>
      <c r="AL37" s="49" t="e">
        <f t="shared" si="3"/>
        <v>#NUM!</v>
      </c>
      <c r="AM37" s="19"/>
    </row>
    <row r="38" spans="1:40" ht="20.100000000000001" customHeight="1" x14ac:dyDescent="0.15">
      <c r="A38" s="56"/>
      <c r="B38" s="66" t="e">
        <f t="shared" si="11"/>
        <v>#NUM!</v>
      </c>
      <c r="C38" s="67" t="e">
        <f t="shared" si="9"/>
        <v>#NUM!</v>
      </c>
      <c r="D38" s="42"/>
      <c r="E38" s="114"/>
      <c r="F38" s="115"/>
      <c r="G38" s="115"/>
      <c r="H38" s="115"/>
      <c r="I38" s="115"/>
      <c r="J38" s="115"/>
      <c r="K38" s="115"/>
      <c r="L38" s="115"/>
      <c r="M38" s="115"/>
      <c r="N38" s="115"/>
      <c r="O38" s="11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9"/>
      <c r="AB38" s="31" t="e">
        <f t="shared" si="4"/>
        <v>#NUM!</v>
      </c>
      <c r="AC38" s="32" t="e">
        <f t="shared" si="5"/>
        <v>#NUM!</v>
      </c>
      <c r="AD38" s="33" t="e">
        <f t="shared" si="6"/>
        <v>#NUM!</v>
      </c>
      <c r="AE38" s="34">
        <f t="shared" si="7"/>
        <v>1</v>
      </c>
      <c r="AF38" s="35" t="e">
        <f t="shared" si="10"/>
        <v>#NUM!</v>
      </c>
      <c r="AG38" s="47" t="e">
        <f t="shared" si="8"/>
        <v>#NUM!</v>
      </c>
      <c r="AH38" s="48">
        <f t="shared" si="0"/>
        <v>0</v>
      </c>
      <c r="AI38" s="36" t="e">
        <f t="shared" si="1"/>
        <v>#NUM!</v>
      </c>
      <c r="AJ38" s="36" t="e">
        <f t="shared" si="2"/>
        <v>#NUM!</v>
      </c>
      <c r="AK38" s="37" t="e">
        <f t="shared" si="3"/>
        <v>#NUM!</v>
      </c>
      <c r="AL38" s="49" t="e">
        <f t="shared" si="3"/>
        <v>#NUM!</v>
      </c>
      <c r="AM38" s="19"/>
    </row>
    <row r="39" spans="1:40" ht="20.100000000000001" customHeight="1" x14ac:dyDescent="0.15">
      <c r="A39" s="56"/>
      <c r="B39" s="66" t="e">
        <f t="shared" si="11"/>
        <v>#NUM!</v>
      </c>
      <c r="C39" s="67" t="e">
        <f t="shared" si="9"/>
        <v>#NUM!</v>
      </c>
      <c r="D39" s="42"/>
      <c r="E39" s="114"/>
      <c r="F39" s="115"/>
      <c r="G39" s="115"/>
      <c r="H39" s="115"/>
      <c r="I39" s="115"/>
      <c r="J39" s="115"/>
      <c r="K39" s="115"/>
      <c r="L39" s="115"/>
      <c r="M39" s="115"/>
      <c r="N39" s="115"/>
      <c r="O39" s="11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9"/>
      <c r="AB39" s="31" t="e">
        <f t="shared" si="4"/>
        <v>#NUM!</v>
      </c>
      <c r="AC39" s="32" t="e">
        <f t="shared" si="5"/>
        <v>#NUM!</v>
      </c>
      <c r="AD39" s="33" t="e">
        <f t="shared" si="6"/>
        <v>#NUM!</v>
      </c>
      <c r="AE39" s="34">
        <f t="shared" si="7"/>
        <v>1</v>
      </c>
      <c r="AF39" s="35" t="e">
        <f t="shared" si="10"/>
        <v>#NUM!</v>
      </c>
      <c r="AG39" s="47" t="e">
        <f t="shared" si="8"/>
        <v>#NUM!</v>
      </c>
      <c r="AH39" s="48">
        <f t="shared" si="0"/>
        <v>0</v>
      </c>
      <c r="AI39" s="36" t="e">
        <f t="shared" si="1"/>
        <v>#NUM!</v>
      </c>
      <c r="AJ39" s="36" t="e">
        <f t="shared" si="2"/>
        <v>#NUM!</v>
      </c>
      <c r="AK39" s="37" t="e">
        <f t="shared" si="3"/>
        <v>#NUM!</v>
      </c>
      <c r="AL39" s="49" t="e">
        <f t="shared" si="3"/>
        <v>#NUM!</v>
      </c>
      <c r="AM39" s="19"/>
    </row>
    <row r="40" spans="1:40" ht="20.100000000000001" customHeight="1" x14ac:dyDescent="0.15">
      <c r="A40" s="56"/>
      <c r="B40" s="66" t="e">
        <f t="shared" si="11"/>
        <v>#NUM!</v>
      </c>
      <c r="C40" s="67" t="e">
        <f t="shared" si="9"/>
        <v>#NUM!</v>
      </c>
      <c r="D40" s="42"/>
      <c r="E40" s="114"/>
      <c r="F40" s="115"/>
      <c r="G40" s="115"/>
      <c r="H40" s="115"/>
      <c r="I40" s="115"/>
      <c r="J40" s="115"/>
      <c r="K40" s="115"/>
      <c r="L40" s="115"/>
      <c r="M40" s="115"/>
      <c r="N40" s="115"/>
      <c r="O40" s="11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9"/>
      <c r="AB40" s="31" t="e">
        <f t="shared" si="4"/>
        <v>#NUM!</v>
      </c>
      <c r="AC40" s="32" t="e">
        <f t="shared" si="5"/>
        <v>#NUM!</v>
      </c>
      <c r="AD40" s="33" t="e">
        <f t="shared" si="6"/>
        <v>#NUM!</v>
      </c>
      <c r="AE40" s="34">
        <f t="shared" si="7"/>
        <v>1</v>
      </c>
      <c r="AF40" s="35" t="e">
        <f>IF(AND(AC40=1,AE40=1),1,0)</f>
        <v>#NUM!</v>
      </c>
      <c r="AG40" s="47" t="e">
        <f t="shared" si="8"/>
        <v>#NUM!</v>
      </c>
      <c r="AH40" s="48">
        <f t="shared" si="0"/>
        <v>0</v>
      </c>
      <c r="AI40" s="36" t="e">
        <f t="shared" si="1"/>
        <v>#NUM!</v>
      </c>
      <c r="AJ40" s="36" t="e">
        <f t="shared" si="2"/>
        <v>#NUM!</v>
      </c>
      <c r="AK40" s="37" t="e">
        <f t="shared" si="3"/>
        <v>#NUM!</v>
      </c>
      <c r="AL40" s="49" t="e">
        <f t="shared" si="3"/>
        <v>#NUM!</v>
      </c>
      <c r="AM40" s="19"/>
    </row>
    <row r="41" spans="1:40" ht="20.100000000000001" customHeight="1" x14ac:dyDescent="0.15">
      <c r="A41" s="56"/>
      <c r="B41" s="66" t="e">
        <f t="shared" si="11"/>
        <v>#NUM!</v>
      </c>
      <c r="C41" s="67" t="e">
        <f t="shared" si="9"/>
        <v>#NUM!</v>
      </c>
      <c r="D41" s="42"/>
      <c r="E41" s="114"/>
      <c r="F41" s="115"/>
      <c r="G41" s="115"/>
      <c r="H41" s="115"/>
      <c r="I41" s="115"/>
      <c r="J41" s="115"/>
      <c r="K41" s="115"/>
      <c r="L41" s="115"/>
      <c r="M41" s="115"/>
      <c r="N41" s="115"/>
      <c r="O41" s="11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9"/>
      <c r="AB41" s="31" t="e">
        <f t="shared" si="4"/>
        <v>#NUM!</v>
      </c>
      <c r="AC41" s="32" t="e">
        <f t="shared" si="5"/>
        <v>#NUM!</v>
      </c>
      <c r="AD41" s="33" t="e">
        <f t="shared" si="6"/>
        <v>#NUM!</v>
      </c>
      <c r="AE41" s="34">
        <f t="shared" si="7"/>
        <v>1</v>
      </c>
      <c r="AF41" s="35" t="e">
        <f>IF(AND(AC41=1,AE41=1),1,0)</f>
        <v>#NUM!</v>
      </c>
      <c r="AG41" s="47" t="e">
        <f t="shared" si="8"/>
        <v>#NUM!</v>
      </c>
      <c r="AH41" s="48">
        <f t="shared" si="0"/>
        <v>0</v>
      </c>
      <c r="AI41" s="36" t="e">
        <f t="shared" si="1"/>
        <v>#NUM!</v>
      </c>
      <c r="AJ41" s="36" t="e">
        <f t="shared" si="2"/>
        <v>#NUM!</v>
      </c>
      <c r="AK41" s="37" t="e">
        <f t="shared" si="3"/>
        <v>#NUM!</v>
      </c>
      <c r="AL41" s="49" t="e">
        <f t="shared" si="3"/>
        <v>#NUM!</v>
      </c>
      <c r="AM41" s="19"/>
    </row>
    <row r="42" spans="1:40" ht="20.100000000000001" customHeight="1" x14ac:dyDescent="0.15">
      <c r="A42" s="56"/>
      <c r="B42" s="66" t="e">
        <f t="shared" si="11"/>
        <v>#NUM!</v>
      </c>
      <c r="C42" s="67" t="e">
        <f>IF(B42&lt;&gt;"",B42,"")</f>
        <v>#NUM!</v>
      </c>
      <c r="D42" s="42"/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9"/>
      <c r="AB42" s="31" t="e">
        <f t="shared" si="4"/>
        <v>#NUM!</v>
      </c>
      <c r="AC42" s="32" t="e">
        <f t="shared" si="5"/>
        <v>#NUM!</v>
      </c>
      <c r="AD42" s="33" t="e">
        <f t="shared" si="6"/>
        <v>#NUM!</v>
      </c>
      <c r="AE42" s="34">
        <f t="shared" si="7"/>
        <v>1</v>
      </c>
      <c r="AF42" s="35" t="e">
        <f t="shared" si="10"/>
        <v>#NUM!</v>
      </c>
      <c r="AG42" s="47" t="e">
        <f t="shared" si="8"/>
        <v>#NUM!</v>
      </c>
      <c r="AH42" s="48">
        <f t="shared" si="0"/>
        <v>0</v>
      </c>
      <c r="AI42" s="36" t="e">
        <f t="shared" si="1"/>
        <v>#NUM!</v>
      </c>
      <c r="AJ42" s="36" t="e">
        <f t="shared" si="2"/>
        <v>#NUM!</v>
      </c>
      <c r="AK42" s="37" t="e">
        <f t="shared" si="3"/>
        <v>#NUM!</v>
      </c>
      <c r="AL42" s="49" t="e">
        <f t="shared" si="3"/>
        <v>#NUM!</v>
      </c>
      <c r="AM42" s="19"/>
    </row>
    <row r="43" spans="1:40" ht="20.100000000000001" customHeight="1" x14ac:dyDescent="0.15">
      <c r="A43" s="56"/>
      <c r="B43" s="66" t="e">
        <f>IF(B42="","",IF(DAY(B42+1)=1,"",B42+1))</f>
        <v>#NUM!</v>
      </c>
      <c r="C43" s="67" t="e">
        <f>IF(B43&lt;&gt;"",B43,"")</f>
        <v>#NUM!</v>
      </c>
      <c r="D43" s="42"/>
      <c r="E43" s="114"/>
      <c r="F43" s="115"/>
      <c r="G43" s="115"/>
      <c r="H43" s="115"/>
      <c r="I43" s="115"/>
      <c r="J43" s="115"/>
      <c r="K43" s="115"/>
      <c r="L43" s="115"/>
      <c r="M43" s="115"/>
      <c r="N43" s="115"/>
      <c r="O43" s="11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9"/>
      <c r="AB43" s="31" t="str">
        <f>IFERROR(WEEKDAY(B43),"--")</f>
        <v>--</v>
      </c>
      <c r="AC43" s="32">
        <f t="shared" si="5"/>
        <v>0</v>
      </c>
      <c r="AD43" s="33">
        <f t="shared" si="6"/>
        <v>0</v>
      </c>
      <c r="AE43" s="34" t="e">
        <f>IF(B43="","",(IF(D43="*",0,1)))</f>
        <v>#NUM!</v>
      </c>
      <c r="AF43" s="35" t="e">
        <f t="shared" si="10"/>
        <v>#NUM!</v>
      </c>
      <c r="AG43" s="47" t="e">
        <f t="shared" si="8"/>
        <v>#NUM!</v>
      </c>
      <c r="AH43" s="48">
        <f t="shared" si="0"/>
        <v>0</v>
      </c>
      <c r="AI43" s="36" t="e">
        <f t="shared" si="1"/>
        <v>#NUM!</v>
      </c>
      <c r="AJ43" s="36" t="e">
        <f t="shared" si="2"/>
        <v>#NUM!</v>
      </c>
      <c r="AK43" s="37" t="e">
        <f t="shared" si="3"/>
        <v>#NUM!</v>
      </c>
      <c r="AL43" s="49" t="e">
        <f t="shared" si="3"/>
        <v>#NUM!</v>
      </c>
      <c r="AM43" s="19"/>
    </row>
    <row r="44" spans="1:40" ht="20.100000000000001" customHeight="1" x14ac:dyDescent="0.15">
      <c r="A44" s="56"/>
      <c r="B44" s="66" t="e">
        <f>IF(B43="","",IF(DAY(B43+1)=1,"",B43+1))</f>
        <v>#NUM!</v>
      </c>
      <c r="C44" s="67" t="e">
        <f t="shared" si="9"/>
        <v>#NUM!</v>
      </c>
      <c r="D44" s="42"/>
      <c r="E44" s="114"/>
      <c r="F44" s="115"/>
      <c r="G44" s="115"/>
      <c r="H44" s="115"/>
      <c r="I44" s="115"/>
      <c r="J44" s="115"/>
      <c r="K44" s="115"/>
      <c r="L44" s="115"/>
      <c r="M44" s="115"/>
      <c r="N44" s="115"/>
      <c r="O44" s="11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9"/>
      <c r="AB44" s="31" t="str">
        <f>IFERROR(WEEKDAY(B44),"--")</f>
        <v>--</v>
      </c>
      <c r="AC44" s="32">
        <f>IF(AB44=7,1,0)</f>
        <v>0</v>
      </c>
      <c r="AD44" s="33">
        <f t="shared" si="6"/>
        <v>0</v>
      </c>
      <c r="AE44" s="34" t="e">
        <f>IF(B44="","",(IF(D44="*",0,1)))</f>
        <v>#NUM!</v>
      </c>
      <c r="AF44" s="35" t="e">
        <f t="shared" si="10"/>
        <v>#NUM!</v>
      </c>
      <c r="AG44" s="47" t="e">
        <f t="shared" si="8"/>
        <v>#NUM!</v>
      </c>
      <c r="AH44" s="48">
        <f t="shared" si="0"/>
        <v>0</v>
      </c>
      <c r="AI44" s="36" t="e">
        <f>IF(AND(AC44=1,AE44=1,AH44=1),1,0)</f>
        <v>#NUM!</v>
      </c>
      <c r="AJ44" s="36" t="e">
        <f t="shared" si="2"/>
        <v>#NUM!</v>
      </c>
      <c r="AK44" s="37" t="e">
        <f t="shared" si="3"/>
        <v>#NUM!</v>
      </c>
      <c r="AL44" s="49" t="e">
        <f t="shared" si="3"/>
        <v>#NUM!</v>
      </c>
      <c r="AM44" s="19"/>
    </row>
    <row r="45" spans="1:40" s="4" customFormat="1" ht="20.100000000000001" customHeight="1" thickBot="1" x14ac:dyDescent="0.2">
      <c r="A45" s="56"/>
      <c r="B45" s="68" t="e">
        <f>IF(B44="","",IF(DAY(B44+1)=1,"",B44+1))</f>
        <v>#NUM!</v>
      </c>
      <c r="C45" s="69" t="e">
        <f>IF(B45&lt;&gt;"",B45,"")</f>
        <v>#NUM!</v>
      </c>
      <c r="D45" s="43"/>
      <c r="E45" s="111"/>
      <c r="F45" s="112"/>
      <c r="G45" s="112"/>
      <c r="H45" s="112"/>
      <c r="I45" s="112"/>
      <c r="J45" s="112"/>
      <c r="K45" s="112"/>
      <c r="L45" s="112"/>
      <c r="M45" s="112"/>
      <c r="N45" s="112"/>
      <c r="O45" s="11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9"/>
      <c r="AB45" s="31" t="str">
        <f>IFERROR(WEEKDAY(B45),"--")</f>
        <v>--</v>
      </c>
      <c r="AC45" s="39">
        <f>IF(AB45=7,1,0)</f>
        <v>0</v>
      </c>
      <c r="AD45" s="40">
        <f>IF(AB45=1,1,0)</f>
        <v>0</v>
      </c>
      <c r="AE45" s="34" t="e">
        <f>IF(B45="","",(IF(D45="*",0,1)))</f>
        <v>#NUM!</v>
      </c>
      <c r="AF45" s="35" t="e">
        <f>IF(AND(AC45=1,AE45=1),1,0)</f>
        <v>#NUM!</v>
      </c>
      <c r="AG45" s="47" t="e">
        <f t="shared" si="8"/>
        <v>#NUM!</v>
      </c>
      <c r="AH45" s="50">
        <f t="shared" si="0"/>
        <v>0</v>
      </c>
      <c r="AI45" s="51" t="e">
        <f t="shared" si="1"/>
        <v>#NUM!</v>
      </c>
      <c r="AJ45" s="51" t="e">
        <f t="shared" si="2"/>
        <v>#NUM!</v>
      </c>
      <c r="AK45" s="52" t="e">
        <f t="shared" si="3"/>
        <v>#NUM!</v>
      </c>
      <c r="AL45" s="53" t="e">
        <f t="shared" si="3"/>
        <v>#NUM!</v>
      </c>
      <c r="AM45" s="19"/>
      <c r="AN45" s="1"/>
    </row>
    <row r="46" spans="1:40" s="4" customFormat="1" ht="39.950000000000003" customHeight="1" thickTop="1" x14ac:dyDescent="0.15">
      <c r="A46" s="57"/>
      <c r="B46" s="90" t="s">
        <v>41</v>
      </c>
      <c r="C46" s="91"/>
      <c r="D46" s="70">
        <f>COUNTIF(D15:D45,"○")</f>
        <v>0</v>
      </c>
      <c r="E46" s="25"/>
      <c r="F46" s="26"/>
      <c r="G46" s="26"/>
      <c r="H46" s="27"/>
      <c r="I46" s="27"/>
      <c r="J46" s="27"/>
      <c r="K46" s="27"/>
      <c r="L46" s="27"/>
      <c r="M46" s="27"/>
      <c r="N46" s="27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4"/>
      <c r="AB46" s="19"/>
      <c r="AC46" s="19"/>
      <c r="AD46" s="54"/>
      <c r="AE46" s="78"/>
      <c r="AF46" s="1">
        <f>COUNTIFS(AF15:AF45,1)</f>
        <v>0</v>
      </c>
      <c r="AG46" s="1">
        <f>COUNTIFS(AG15:AG45,1)</f>
        <v>0</v>
      </c>
      <c r="AH46" s="19"/>
      <c r="AI46" s="1">
        <f>COUNTIFS(AI15:AI45,"1")</f>
        <v>0</v>
      </c>
      <c r="AJ46" s="1">
        <f>COUNTIFS(AJ15:AJ45,"1")</f>
        <v>0</v>
      </c>
      <c r="AK46" s="77"/>
      <c r="AL46" s="77"/>
      <c r="AM46" s="19"/>
      <c r="AN46" s="1"/>
    </row>
    <row r="47" spans="1:40" s="4" customFormat="1" ht="20.100000000000001" customHeight="1" x14ac:dyDescent="0.15">
      <c r="A47" s="61"/>
      <c r="B47" s="92" t="s">
        <v>48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19"/>
      <c r="AB47" s="19"/>
      <c r="AC47" s="19"/>
      <c r="AD47" s="19"/>
      <c r="AE47" s="30">
        <f>COUNTIFS(AE15:AE45,1)</f>
        <v>28</v>
      </c>
      <c r="AF47" s="93">
        <f>SUM(AF46:AG46)</f>
        <v>0</v>
      </c>
      <c r="AG47" s="94"/>
      <c r="AH47" s="76"/>
      <c r="AI47" s="93">
        <f>SUM(AI46:AJ46)</f>
        <v>0</v>
      </c>
      <c r="AJ47" s="94"/>
      <c r="AK47" s="77"/>
      <c r="AL47" s="19"/>
      <c r="AM47" s="19"/>
      <c r="AN47" s="1"/>
    </row>
    <row r="48" spans="1:40" s="4" customFormat="1" ht="20.100000000000001" customHeight="1" x14ac:dyDescent="0.15">
      <c r="A48" s="6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19"/>
      <c r="AB48" s="19"/>
      <c r="AC48" s="19"/>
      <c r="AD48" s="19"/>
      <c r="AE48" s="29" t="s">
        <v>14</v>
      </c>
      <c r="AF48" s="95" t="s">
        <v>15</v>
      </c>
      <c r="AG48" s="95"/>
      <c r="AH48" s="76"/>
      <c r="AI48" s="9"/>
      <c r="AJ48" s="9"/>
      <c r="AK48" s="77"/>
      <c r="AL48" s="19"/>
      <c r="AM48" s="19"/>
      <c r="AN48" s="1"/>
    </row>
    <row r="49" spans="1:40" s="4" customFormat="1" ht="20.100000000000001" customHeight="1" thickBot="1" x14ac:dyDescent="0.2">
      <c r="A49" s="61"/>
      <c r="B49" s="62"/>
      <c r="C49" s="62"/>
      <c r="D49" s="62"/>
      <c r="E49" s="62"/>
      <c r="F49" s="62"/>
      <c r="G49" s="62"/>
      <c r="H49" s="62"/>
      <c r="I49" s="62"/>
      <c r="J49" s="86"/>
      <c r="K49" s="86"/>
      <c r="L49" s="86"/>
      <c r="M49" s="86"/>
      <c r="N49" s="86"/>
      <c r="O49" s="87" t="s">
        <v>44</v>
      </c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19"/>
      <c r="AB49" s="19"/>
      <c r="AC49" s="19"/>
      <c r="AD49" s="19"/>
      <c r="AE49" s="19"/>
      <c r="AF49" s="9"/>
      <c r="AG49" s="9"/>
      <c r="AH49" s="76"/>
      <c r="AI49" s="9"/>
      <c r="AJ49" s="9"/>
      <c r="AK49" s="77"/>
      <c r="AL49" s="19"/>
      <c r="AM49" s="19"/>
      <c r="AN49" s="1"/>
    </row>
    <row r="50" spans="1:40" s="4" customFormat="1" ht="39.950000000000003" customHeight="1" thickTop="1" x14ac:dyDescent="0.15">
      <c r="A50" s="57"/>
      <c r="B50" s="96" t="s">
        <v>40</v>
      </c>
      <c r="C50" s="96"/>
      <c r="D50" s="74" t="s">
        <v>38</v>
      </c>
      <c r="E50" s="96" t="s">
        <v>39</v>
      </c>
      <c r="F50" s="96"/>
      <c r="G50" s="24"/>
      <c r="H50" s="24"/>
      <c r="I50" s="24"/>
      <c r="J50" s="97" t="s">
        <v>45</v>
      </c>
      <c r="K50" s="98"/>
      <c r="L50" s="99"/>
      <c r="M50" s="100" t="s">
        <v>46</v>
      </c>
      <c r="N50" s="98"/>
      <c r="O50" s="101"/>
      <c r="P50" s="55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80"/>
      <c r="AB50" s="72"/>
      <c r="AC50" s="72"/>
      <c r="AD50" s="72"/>
      <c r="AE50" s="72"/>
      <c r="AF50" s="102"/>
      <c r="AG50" s="102"/>
      <c r="AH50" s="102"/>
      <c r="AI50" s="72"/>
      <c r="AJ50" s="72"/>
      <c r="AK50" s="9"/>
      <c r="AL50" s="9"/>
      <c r="AM50" s="19"/>
      <c r="AN50" s="1"/>
    </row>
    <row r="51" spans="1:40" s="4" customFormat="1" ht="24.95" customHeight="1" thickBot="1" x14ac:dyDescent="0.2">
      <c r="A51" s="59"/>
      <c r="B51" s="103" t="str">
        <f>IF(O12=0,"",AE47)</f>
        <v/>
      </c>
      <c r="C51" s="103"/>
      <c r="D51" s="71">
        <f>AF47</f>
        <v>0</v>
      </c>
      <c r="E51" s="104" t="str">
        <f>IF(B51=0,"-",IF(B51="","",ROUNDDOWN(D46/B51,3)))</f>
        <v/>
      </c>
      <c r="F51" s="104"/>
      <c r="G51" s="85"/>
      <c r="H51" s="85"/>
      <c r="I51" s="85"/>
      <c r="J51" s="105" t="str">
        <f>IF(B51="","",AI51)</f>
        <v/>
      </c>
      <c r="K51" s="106"/>
      <c r="L51" s="107"/>
      <c r="M51" s="108" t="str">
        <f>IF(B51="","",IF(D51=0,"達成",IF(D51-D46=D51,"未達成",IF(D51/D46&lt;=1,"達成","未達成"))))</f>
        <v/>
      </c>
      <c r="N51" s="106"/>
      <c r="O51" s="109"/>
      <c r="P51" s="82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0"/>
      <c r="AB51" s="72"/>
      <c r="AC51" s="72"/>
      <c r="AD51" s="72"/>
      <c r="AE51" s="72"/>
      <c r="AF51" s="110" t="s">
        <v>47</v>
      </c>
      <c r="AG51" s="110"/>
      <c r="AH51" s="110"/>
      <c r="AI51" s="89" t="str">
        <f>IF(COUNTIF(AK15:AL45,"未達成"),"未達成","達成")</f>
        <v>達成</v>
      </c>
      <c r="AJ51" s="89"/>
      <c r="AK51" s="24"/>
      <c r="AL51" s="9"/>
      <c r="AM51" s="19"/>
      <c r="AN51" s="1"/>
    </row>
    <row r="52" spans="1:40" ht="20.100000000000001" customHeight="1" thickTop="1" x14ac:dyDescent="0.1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6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46" t="s">
        <v>5</v>
      </c>
      <c r="AB52" s="9"/>
      <c r="AC52" s="24"/>
      <c r="AD52" s="9"/>
      <c r="AE52" s="15"/>
      <c r="AF52" s="15"/>
      <c r="AG52" s="15"/>
      <c r="AH52" s="15"/>
      <c r="AI52" s="15"/>
      <c r="AJ52" s="19"/>
      <c r="AK52" s="24"/>
      <c r="AL52" s="9"/>
      <c r="AM52" s="19"/>
    </row>
    <row r="53" spans="1:40" ht="20.100000000000001" customHeight="1" x14ac:dyDescent="0.15">
      <c r="A53" s="9"/>
      <c r="B53" s="9"/>
      <c r="C53" s="9"/>
      <c r="D53" s="9"/>
      <c r="E53" s="54"/>
      <c r="F53" s="84"/>
      <c r="G53" s="84"/>
      <c r="H53" s="84"/>
      <c r="I53" s="84"/>
      <c r="J53" s="84"/>
      <c r="K53" s="84"/>
      <c r="L53" s="84"/>
      <c r="M53" s="84"/>
      <c r="N53" s="84"/>
      <c r="O53" s="84" t="s">
        <v>49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6" t="s">
        <v>12</v>
      </c>
      <c r="AB53" s="9"/>
      <c r="AC53" s="9"/>
      <c r="AD53" s="9"/>
      <c r="AE53" s="79"/>
      <c r="AF53" s="79"/>
      <c r="AG53" s="79"/>
      <c r="AH53" s="79"/>
      <c r="AI53" s="79"/>
      <c r="AJ53" s="19"/>
      <c r="AK53" s="24"/>
      <c r="AL53" s="9"/>
      <c r="AM53" s="19"/>
    </row>
    <row r="54" spans="1:40" ht="22.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8"/>
      <c r="K54" s="8"/>
      <c r="L54" s="8"/>
      <c r="N54" s="3"/>
      <c r="O54" s="88" t="s">
        <v>53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46"/>
      <c r="AB54" s="9"/>
      <c r="AC54" s="9"/>
      <c r="AD54" s="9"/>
      <c r="AE54" s="19"/>
      <c r="AF54" s="19"/>
      <c r="AG54" s="19"/>
      <c r="AH54" s="19"/>
      <c r="AI54" s="19"/>
      <c r="AJ54" s="19"/>
      <c r="AK54" s="19"/>
      <c r="AL54" s="19"/>
      <c r="AM54" s="19"/>
    </row>
    <row r="55" spans="1:40" ht="22.5" customHeight="1" x14ac:dyDescent="0.15">
      <c r="A55" s="19"/>
      <c r="B55" s="9"/>
      <c r="C55" s="8"/>
      <c r="D55" s="8"/>
      <c r="E55" s="8"/>
      <c r="F55" s="8"/>
      <c r="G55" s="8"/>
      <c r="H55" s="9"/>
      <c r="I55" s="8"/>
      <c r="J55" s="8"/>
      <c r="K55" s="8"/>
      <c r="L55" s="8"/>
      <c r="M55" s="8"/>
      <c r="N55" s="9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19"/>
      <c r="AB55" s="9"/>
      <c r="AC55" s="9"/>
      <c r="AD55" s="9"/>
      <c r="AE55" s="19"/>
      <c r="AF55" s="19"/>
      <c r="AG55" s="19"/>
      <c r="AH55" s="19"/>
      <c r="AI55" s="19"/>
      <c r="AJ55" s="19"/>
      <c r="AK55" s="19"/>
      <c r="AL55" s="19"/>
      <c r="AM55" s="19"/>
    </row>
    <row r="56" spans="1:40" ht="22.5" customHeight="1" x14ac:dyDescent="0.15">
      <c r="AC56" s="2"/>
      <c r="AD56" s="2"/>
    </row>
    <row r="57" spans="1:40" ht="22.5" customHeight="1" x14ac:dyDescent="0.15">
      <c r="B57" s="5"/>
      <c r="C57" s="5"/>
      <c r="D57" s="5"/>
      <c r="E57" s="5"/>
      <c r="F57" s="5"/>
      <c r="G57" s="5"/>
      <c r="AC57" s="2"/>
      <c r="AD57" s="2"/>
    </row>
    <row r="58" spans="1:40" ht="22.5" customHeight="1" x14ac:dyDescent="0.15"/>
    <row r="59" spans="1:40" ht="22.5" customHeight="1" x14ac:dyDescent="0.15"/>
    <row r="60" spans="1:40" ht="22.5" customHeight="1" x14ac:dyDescent="0.15"/>
    <row r="61" spans="1:40" ht="22.5" customHeight="1" x14ac:dyDescent="0.15"/>
    <row r="62" spans="1:40" ht="22.5" customHeight="1" x14ac:dyDescent="0.15"/>
    <row r="63" spans="1:40" ht="22.5" customHeight="1" x14ac:dyDescent="0.15"/>
    <row r="64" spans="1:40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</sheetData>
  <sheetProtection sheet="1" objects="1" scenarios="1"/>
  <dataConsolidate/>
  <mergeCells count="67">
    <mergeCell ref="B13:B14"/>
    <mergeCell ref="C13:C14"/>
    <mergeCell ref="D13:D14"/>
    <mergeCell ref="E13:O14"/>
    <mergeCell ref="B7:O7"/>
    <mergeCell ref="B9:C9"/>
    <mergeCell ref="B10:C10"/>
    <mergeCell ref="B11:C11"/>
    <mergeCell ref="B12:D12"/>
    <mergeCell ref="AL13:AL14"/>
    <mergeCell ref="E15:O15"/>
    <mergeCell ref="AB13:AB14"/>
    <mergeCell ref="AC13:AC14"/>
    <mergeCell ref="AD13:AD14"/>
    <mergeCell ref="AE13:AE14"/>
    <mergeCell ref="AF13:AF14"/>
    <mergeCell ref="AG13:AG14"/>
    <mergeCell ref="E21:O21"/>
    <mergeCell ref="AH13:AH14"/>
    <mergeCell ref="AI13:AI14"/>
    <mergeCell ref="AJ13:AJ14"/>
    <mergeCell ref="AK13:AK14"/>
    <mergeCell ref="E16:O16"/>
    <mergeCell ref="E17:O17"/>
    <mergeCell ref="E18:O18"/>
    <mergeCell ref="E19:O19"/>
    <mergeCell ref="E20:O20"/>
    <mergeCell ref="E33:O33"/>
    <mergeCell ref="E22:O22"/>
    <mergeCell ref="E23:O23"/>
    <mergeCell ref="E24:O24"/>
    <mergeCell ref="E25:O25"/>
    <mergeCell ref="E26:O26"/>
    <mergeCell ref="E27:O27"/>
    <mergeCell ref="E28:O28"/>
    <mergeCell ref="E29:O29"/>
    <mergeCell ref="E30:O30"/>
    <mergeCell ref="E31:O31"/>
    <mergeCell ref="E32:O32"/>
    <mergeCell ref="E45:O45"/>
    <mergeCell ref="E34:O34"/>
    <mergeCell ref="E35:O35"/>
    <mergeCell ref="E36:O36"/>
    <mergeCell ref="E37:O37"/>
    <mergeCell ref="E38:O38"/>
    <mergeCell ref="E39:O39"/>
    <mergeCell ref="E40:O40"/>
    <mergeCell ref="E41:O41"/>
    <mergeCell ref="E42:O42"/>
    <mergeCell ref="E43:O43"/>
    <mergeCell ref="E44:O44"/>
    <mergeCell ref="AI51:AJ51"/>
    <mergeCell ref="B46:C46"/>
    <mergeCell ref="B47:O48"/>
    <mergeCell ref="AF47:AG47"/>
    <mergeCell ref="AI47:AJ47"/>
    <mergeCell ref="AF48:AG48"/>
    <mergeCell ref="B50:C50"/>
    <mergeCell ref="E50:F50"/>
    <mergeCell ref="J50:L50"/>
    <mergeCell ref="M50:O50"/>
    <mergeCell ref="AF50:AH50"/>
    <mergeCell ref="B51:C51"/>
    <mergeCell ref="E51:F51"/>
    <mergeCell ref="J51:L51"/>
    <mergeCell ref="M51:O51"/>
    <mergeCell ref="AF51:AH51"/>
  </mergeCells>
  <phoneticPr fontId="1"/>
  <conditionalFormatting sqref="A15:A45">
    <cfRule type="expression" dxfId="77" priority="6">
      <formula>A14=A15</formula>
    </cfRule>
  </conditionalFormatting>
  <conditionalFormatting sqref="B15:C45">
    <cfRule type="expression" dxfId="76" priority="11">
      <formula>WEEKDAY($B15)=7</formula>
    </cfRule>
  </conditionalFormatting>
  <conditionalFormatting sqref="B15:D45 AB16:AB45">
    <cfRule type="expression" dxfId="75" priority="7">
      <formula>WEEKDAY($B15)=1</formula>
    </cfRule>
    <cfRule type="expression" dxfId="74" priority="8">
      <formula>WEEKDAY($B15)=7</formula>
    </cfRule>
  </conditionalFormatting>
  <conditionalFormatting sqref="D15:O44">
    <cfRule type="expression" dxfId="73" priority="12">
      <formula>WEEKDAY($B15)=7</formula>
    </cfRule>
  </conditionalFormatting>
  <conditionalFormatting sqref="G51">
    <cfRule type="containsText" dxfId="72" priority="5" operator="containsText" text="未達成">
      <formula>NOT(ISERROR(SEARCH("未達成",G51)))</formula>
    </cfRule>
  </conditionalFormatting>
  <conditionalFormatting sqref="J51">
    <cfRule type="containsText" dxfId="71" priority="3" operator="containsText" text="未達成">
      <formula>NOT(ISERROR(SEARCH("未達成",J51)))</formula>
    </cfRule>
  </conditionalFormatting>
  <conditionalFormatting sqref="M51 P51">
    <cfRule type="containsText" dxfId="70" priority="4" operator="containsText" text="未達成">
      <formula>NOT(ISERROR(SEARCH("未達成",M51)))</formula>
    </cfRule>
  </conditionalFormatting>
  <conditionalFormatting sqref="AA15:AB15">
    <cfRule type="expression" dxfId="69" priority="9">
      <formula>WEEKDAY($B15)=1</formula>
    </cfRule>
    <cfRule type="expression" dxfId="68" priority="10">
      <formula>WEEKDAY($B15)=7</formula>
    </cfRule>
  </conditionalFormatting>
  <conditionalFormatting sqref="AB10">
    <cfRule type="expression" dxfId="67" priority="13">
      <formula>WEEKDAY($A10)=6</formula>
    </cfRule>
  </conditionalFormatting>
  <conditionalFormatting sqref="AC11">
    <cfRule type="expression" dxfId="66" priority="14">
      <formula>WEEKDAY($A11)=1</formula>
    </cfRule>
    <cfRule type="expression" dxfId="65" priority="15">
      <formula>WEEKDAY($A11)=7</formula>
    </cfRule>
  </conditionalFormatting>
  <dataValidations count="1">
    <dataValidation type="list" allowBlank="1" showInputMessage="1" showErrorMessage="1" sqref="D15:D45" xr:uid="{5516722D-B8FD-4DE8-B021-0A26D74C2540}">
      <formula1>$AA$52:$AA$54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7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2C785-8965-4C61-B25A-43ED1034AEF1}">
  <sheetPr>
    <tabColor rgb="FFB3EBFF"/>
    <pageSetUpPr fitToPage="1"/>
  </sheetPr>
  <dimension ref="A1:AN72"/>
  <sheetViews>
    <sheetView tabSelected="1" view="pageBreakPreview" zoomScale="50" zoomScaleNormal="80" zoomScaleSheetLayoutView="50" workbookViewId="0">
      <selection activeCell="D15" sqref="D15"/>
    </sheetView>
  </sheetViews>
  <sheetFormatPr defaultColWidth="9" defaultRowHeight="12" x14ac:dyDescent="0.15"/>
  <cols>
    <col min="1" max="1" width="6.125" style="1" customWidth="1"/>
    <col min="2" max="2" width="6.125" style="2" customWidth="1"/>
    <col min="3" max="3" width="6.125" style="3" customWidth="1"/>
    <col min="4" max="4" width="11.625" style="3" customWidth="1"/>
    <col min="5" max="7" width="6.125" style="3" customWidth="1"/>
    <col min="8" max="8" width="6.125" style="2" customWidth="1"/>
    <col min="9" max="13" width="6.125" style="3" customWidth="1"/>
    <col min="14" max="14" width="6.125" style="2" customWidth="1"/>
    <col min="15" max="26" width="6.125" style="3" customWidth="1"/>
    <col min="27" max="27" width="9" style="1"/>
    <col min="28" max="28" width="10.875" style="1" bestFit="1" customWidth="1"/>
    <col min="29" max="16384" width="9" style="1"/>
  </cols>
  <sheetData>
    <row r="1" spans="1:40" ht="20.100000000000001" customHeight="1" x14ac:dyDescent="0.5">
      <c r="A1" s="6"/>
      <c r="B1" s="7"/>
      <c r="C1" s="8"/>
      <c r="D1" s="8"/>
      <c r="E1" s="8"/>
      <c r="F1" s="8"/>
      <c r="G1" s="8"/>
      <c r="H1" s="9"/>
      <c r="I1" s="10"/>
      <c r="J1" s="8"/>
      <c r="K1" s="8"/>
      <c r="L1" s="8"/>
      <c r="M1" s="8"/>
      <c r="N1" s="9"/>
      <c r="O1" s="11" t="s">
        <v>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20.100000000000001" customHeight="1" x14ac:dyDescent="0.15">
      <c r="A2" s="13"/>
      <c r="B2" s="7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14"/>
      <c r="O2" s="1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9"/>
      <c r="AB2" s="19"/>
      <c r="AC2" s="19"/>
      <c r="AD2" s="19"/>
      <c r="AE2" s="75"/>
      <c r="AF2" s="75"/>
      <c r="AG2" s="75"/>
      <c r="AH2" s="19"/>
      <c r="AI2" s="19"/>
      <c r="AJ2" s="19"/>
      <c r="AK2" s="19"/>
      <c r="AL2" s="19"/>
      <c r="AM2" s="19"/>
      <c r="AN2" s="19"/>
    </row>
    <row r="3" spans="1:40" ht="20.100000000000001" customHeight="1" x14ac:dyDescent="0.15">
      <c r="A3" s="13"/>
      <c r="B3" s="7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14"/>
      <c r="O3" s="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9"/>
      <c r="AB3" s="19"/>
      <c r="AC3" s="19"/>
      <c r="AD3" s="19"/>
      <c r="AE3" s="75"/>
      <c r="AF3" s="75"/>
      <c r="AG3" s="75"/>
      <c r="AH3" s="19"/>
      <c r="AI3" s="19"/>
      <c r="AJ3" s="19"/>
      <c r="AK3" s="19"/>
      <c r="AL3" s="19"/>
      <c r="AM3" s="19"/>
      <c r="AN3" s="19"/>
    </row>
    <row r="4" spans="1:40" ht="20.100000000000001" customHeight="1" x14ac:dyDescent="0.15">
      <c r="A4" s="13"/>
      <c r="B4" s="7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14"/>
      <c r="O4" s="1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9"/>
      <c r="AB4" s="19"/>
      <c r="AC4" s="19"/>
      <c r="AD4" s="19"/>
      <c r="AE4" s="75"/>
      <c r="AF4" s="75"/>
      <c r="AG4" s="75"/>
      <c r="AH4" s="19"/>
      <c r="AI4" s="19"/>
      <c r="AJ4" s="19"/>
      <c r="AK4" s="19"/>
      <c r="AL4" s="19"/>
      <c r="AM4" s="19"/>
      <c r="AN4" s="19"/>
    </row>
    <row r="5" spans="1:40" ht="20.100000000000001" customHeight="1" x14ac:dyDescent="0.15">
      <c r="A5" s="13"/>
      <c r="B5" s="7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14"/>
      <c r="O5" s="15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9"/>
      <c r="AB5" s="19"/>
      <c r="AC5" s="19"/>
      <c r="AD5" s="19"/>
      <c r="AE5" s="75"/>
      <c r="AF5" s="75"/>
      <c r="AG5" s="75"/>
      <c r="AH5" s="19"/>
      <c r="AI5" s="19"/>
      <c r="AJ5" s="19"/>
      <c r="AK5" s="19"/>
      <c r="AL5" s="19"/>
      <c r="AM5" s="19"/>
      <c r="AN5" s="19"/>
    </row>
    <row r="6" spans="1:40" ht="20.100000000000001" customHeight="1" x14ac:dyDescent="0.15">
      <c r="A6" s="13"/>
      <c r="B6" s="7"/>
      <c r="C6" s="8"/>
      <c r="D6" s="8"/>
      <c r="E6" s="8"/>
      <c r="F6" s="9"/>
      <c r="G6" s="8"/>
      <c r="H6" s="9"/>
      <c r="I6" s="16"/>
      <c r="J6" s="8"/>
      <c r="K6" s="8"/>
      <c r="L6" s="8"/>
      <c r="M6" s="8"/>
      <c r="N6" s="9"/>
      <c r="O6" s="1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19"/>
      <c r="AC6" s="19"/>
      <c r="AD6" s="19"/>
      <c r="AE6" s="75"/>
      <c r="AF6" s="75"/>
      <c r="AG6" s="75"/>
      <c r="AH6" s="19"/>
      <c r="AI6" s="19"/>
      <c r="AJ6" s="19"/>
      <c r="AK6" s="19"/>
      <c r="AL6" s="19"/>
      <c r="AM6" s="19"/>
      <c r="AN6" s="19"/>
    </row>
    <row r="7" spans="1:40" ht="27" customHeight="1" x14ac:dyDescent="0.15">
      <c r="A7" s="19"/>
      <c r="B7" s="146" t="s">
        <v>54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9"/>
      <c r="AB7" s="19"/>
      <c r="AC7" s="19"/>
      <c r="AD7" s="19"/>
      <c r="AE7" s="75"/>
      <c r="AF7" s="75"/>
      <c r="AG7" s="75"/>
      <c r="AH7" s="19"/>
      <c r="AI7" s="19"/>
      <c r="AJ7" s="19"/>
      <c r="AK7" s="19"/>
      <c r="AL7" s="19"/>
      <c r="AM7" s="19"/>
      <c r="AN7" s="19"/>
    </row>
    <row r="8" spans="1:40" ht="17.100000000000001" customHeight="1" x14ac:dyDescent="0.15">
      <c r="A8" s="19"/>
      <c r="B8" s="17"/>
      <c r="C8" s="17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19"/>
      <c r="AB8" s="19"/>
      <c r="AC8" s="19"/>
      <c r="AD8" s="19"/>
      <c r="AE8" s="75"/>
      <c r="AF8" s="75"/>
      <c r="AG8" s="75"/>
      <c r="AH8" s="19"/>
      <c r="AI8" s="19"/>
      <c r="AJ8" s="19"/>
      <c r="AK8" s="19"/>
      <c r="AL8" s="19"/>
      <c r="AM8" s="19"/>
      <c r="AN8" s="19"/>
    </row>
    <row r="9" spans="1:40" ht="17.100000000000001" customHeight="1" x14ac:dyDescent="0.15">
      <c r="A9" s="58"/>
      <c r="B9" s="147" t="s">
        <v>10</v>
      </c>
      <c r="C9" s="147"/>
      <c r="D9" s="60" t="s">
        <v>6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19"/>
      <c r="AB9" s="19"/>
      <c r="AC9" s="19"/>
      <c r="AD9" s="19"/>
      <c r="AE9" s="75"/>
      <c r="AF9" s="75"/>
      <c r="AG9" s="75"/>
      <c r="AH9" s="19"/>
      <c r="AI9" s="19"/>
      <c r="AJ9" s="19"/>
      <c r="AK9" s="19"/>
      <c r="AL9" s="19"/>
      <c r="AM9" s="19"/>
      <c r="AN9" s="19"/>
    </row>
    <row r="10" spans="1:40" ht="17.100000000000001" customHeight="1" x14ac:dyDescent="0.15">
      <c r="A10" s="58"/>
      <c r="B10" s="147" t="s">
        <v>8</v>
      </c>
      <c r="C10" s="147"/>
      <c r="D10" s="60" t="s">
        <v>3</v>
      </c>
      <c r="E10" s="60"/>
      <c r="F10" s="60"/>
      <c r="G10" s="60"/>
      <c r="H10" s="60"/>
      <c r="I10" s="60"/>
      <c r="J10" s="60"/>
      <c r="K10" s="60"/>
      <c r="L10" s="60"/>
      <c r="M10" s="60"/>
      <c r="N10" s="73"/>
      <c r="O10" s="73"/>
      <c r="P10" s="73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19"/>
      <c r="AB10" s="28"/>
      <c r="AC10" s="19"/>
      <c r="AD10" s="19"/>
      <c r="AE10" s="75"/>
      <c r="AF10" s="75"/>
      <c r="AG10" s="75"/>
      <c r="AH10" s="19"/>
      <c r="AI10" s="19"/>
      <c r="AJ10" s="19"/>
      <c r="AK10" s="19"/>
      <c r="AL10" s="19"/>
      <c r="AM10" s="19"/>
      <c r="AN10" s="19"/>
    </row>
    <row r="11" spans="1:40" ht="17.100000000000001" customHeight="1" thickBot="1" x14ac:dyDescent="0.2">
      <c r="A11" s="58"/>
      <c r="B11" s="147" t="s">
        <v>9</v>
      </c>
      <c r="C11" s="147"/>
      <c r="D11" s="60" t="s">
        <v>7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9"/>
      <c r="AB11" s="19"/>
      <c r="AC11" s="81"/>
      <c r="AD11" s="19"/>
      <c r="AE11" s="75"/>
      <c r="AF11" s="75"/>
      <c r="AG11" s="75"/>
      <c r="AH11" s="19"/>
      <c r="AI11" s="19"/>
      <c r="AJ11" s="19"/>
      <c r="AK11" s="19"/>
      <c r="AL11" s="19"/>
      <c r="AM11" s="19"/>
      <c r="AN11" s="19"/>
    </row>
    <row r="12" spans="1:40" ht="18.75" thickTop="1" thickBot="1" x14ac:dyDescent="0.2">
      <c r="A12" s="21"/>
      <c r="B12" s="148" t="e">
        <f>DATE(N12,O12,1)</f>
        <v>#NUM!</v>
      </c>
      <c r="C12" s="149"/>
      <c r="D12" s="150"/>
      <c r="E12" s="22"/>
      <c r="F12" s="23"/>
      <c r="G12" s="23"/>
      <c r="H12" s="23"/>
      <c r="I12" s="23"/>
      <c r="J12" s="23"/>
      <c r="K12" s="23"/>
      <c r="L12" s="23"/>
      <c r="M12" s="54"/>
      <c r="N12" s="44"/>
      <c r="O12" s="45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76"/>
      <c r="AB12" s="60"/>
      <c r="AC12" s="19"/>
      <c r="AD12" s="19"/>
      <c r="AE12" s="19"/>
      <c r="AF12" s="19"/>
      <c r="AG12" s="19"/>
      <c r="AH12" s="19"/>
      <c r="AI12" s="19"/>
      <c r="AJ12" s="19"/>
      <c r="AK12" s="77"/>
      <c r="AL12" s="19"/>
      <c r="AM12" s="19"/>
      <c r="AN12" s="19"/>
    </row>
    <row r="13" spans="1:40" ht="22.5" customHeight="1" thickTop="1" x14ac:dyDescent="0.15">
      <c r="A13" s="59"/>
      <c r="B13" s="134" t="s">
        <v>1</v>
      </c>
      <c r="C13" s="136" t="s">
        <v>2</v>
      </c>
      <c r="D13" s="138" t="s">
        <v>25</v>
      </c>
      <c r="E13" s="138" t="s">
        <v>36</v>
      </c>
      <c r="F13" s="140"/>
      <c r="G13" s="140"/>
      <c r="H13" s="140"/>
      <c r="I13" s="140"/>
      <c r="J13" s="140"/>
      <c r="K13" s="140"/>
      <c r="L13" s="140"/>
      <c r="M13" s="140"/>
      <c r="N13" s="141"/>
      <c r="O13" s="142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19"/>
      <c r="AB13" s="93" t="s">
        <v>11</v>
      </c>
      <c r="AC13" s="126" t="s">
        <v>19</v>
      </c>
      <c r="AD13" s="128" t="s">
        <v>20</v>
      </c>
      <c r="AE13" s="130" t="s">
        <v>18</v>
      </c>
      <c r="AF13" s="132" t="s">
        <v>21</v>
      </c>
      <c r="AG13" s="133" t="s">
        <v>22</v>
      </c>
      <c r="AH13" s="117" t="s">
        <v>13</v>
      </c>
      <c r="AI13" s="119" t="s">
        <v>23</v>
      </c>
      <c r="AJ13" s="119" t="s">
        <v>24</v>
      </c>
      <c r="AK13" s="120" t="s">
        <v>16</v>
      </c>
      <c r="AL13" s="121" t="s">
        <v>17</v>
      </c>
      <c r="AM13" s="19"/>
    </row>
    <row r="14" spans="1:40" ht="22.5" customHeight="1" thickBot="1" x14ac:dyDescent="0.2">
      <c r="A14" s="59"/>
      <c r="B14" s="135"/>
      <c r="C14" s="137"/>
      <c r="D14" s="139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9"/>
      <c r="AB14" s="93"/>
      <c r="AC14" s="127"/>
      <c r="AD14" s="129"/>
      <c r="AE14" s="131"/>
      <c r="AF14" s="132"/>
      <c r="AG14" s="133"/>
      <c r="AH14" s="118"/>
      <c r="AI14" s="96"/>
      <c r="AJ14" s="96"/>
      <c r="AK14" s="96"/>
      <c r="AL14" s="122"/>
      <c r="AM14" s="19"/>
    </row>
    <row r="15" spans="1:40" ht="20.100000000000001" customHeight="1" thickTop="1" x14ac:dyDescent="0.15">
      <c r="A15" s="56"/>
      <c r="B15" s="64" t="e">
        <f>DATE($N$12,$O$12,1)</f>
        <v>#NUM!</v>
      </c>
      <c r="C15" s="65" t="e">
        <f>IF(B15&lt;&gt;"",B15,"")</f>
        <v>#NUM!</v>
      </c>
      <c r="D15" s="41"/>
      <c r="E15" s="123"/>
      <c r="F15" s="124"/>
      <c r="G15" s="124"/>
      <c r="H15" s="124"/>
      <c r="I15" s="124"/>
      <c r="J15" s="124"/>
      <c r="K15" s="124"/>
      <c r="L15" s="124"/>
      <c r="M15" s="124"/>
      <c r="N15" s="124"/>
      <c r="O15" s="125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8"/>
      <c r="AB15" s="31" t="e">
        <f>WEEKDAY(B15)</f>
        <v>#NUM!</v>
      </c>
      <c r="AC15" s="32" t="e">
        <f>IF(AB15=7,1,0)</f>
        <v>#NUM!</v>
      </c>
      <c r="AD15" s="33" t="e">
        <f>IF(AB15=1,1,0)</f>
        <v>#NUM!</v>
      </c>
      <c r="AE15" s="34">
        <f>IF(D15="*",0,1)</f>
        <v>1</v>
      </c>
      <c r="AF15" s="35" t="e">
        <f>IF(AND(AC15=1,AE15=1),1,0)</f>
        <v>#NUM!</v>
      </c>
      <c r="AG15" s="47" t="e">
        <f>IF(AND(AD15=1,AE15=1),1,0)</f>
        <v>#NUM!</v>
      </c>
      <c r="AH15" s="48">
        <f t="shared" ref="AH15:AH45" si="0">IF(D15="○",1,0)</f>
        <v>0</v>
      </c>
      <c r="AI15" s="36" t="e">
        <f t="shared" ref="AI15:AI45" si="1">IF(AND(AC15=1,AE15=1,AH15=1),1,0)</f>
        <v>#NUM!</v>
      </c>
      <c r="AJ15" s="36" t="e">
        <f t="shared" ref="AJ15:AJ45" si="2">IF(AND(AD15=1,AE15=1,AH15=1),1,0)</f>
        <v>#NUM!</v>
      </c>
      <c r="AK15" s="37" t="e">
        <f t="shared" ref="AK15:AL45" si="3">IF(AF15=0,"-",IF(AND(AF15=1,AI15=1),"達成","未達成"))</f>
        <v>#NUM!</v>
      </c>
      <c r="AL15" s="49" t="e">
        <f t="shared" si="3"/>
        <v>#NUM!</v>
      </c>
      <c r="AM15" s="19"/>
    </row>
    <row r="16" spans="1:40" ht="20.100000000000001" customHeight="1" x14ac:dyDescent="0.15">
      <c r="A16" s="56"/>
      <c r="B16" s="66" t="e">
        <f>B15+1</f>
        <v>#NUM!</v>
      </c>
      <c r="C16" s="67" t="e">
        <f>IF(B16&lt;&gt;"",B16,"")</f>
        <v>#NUM!</v>
      </c>
      <c r="D16" s="42"/>
      <c r="E16" s="114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9"/>
      <c r="AB16" s="31" t="e">
        <f t="shared" ref="AB16:AB42" si="4">WEEKDAY(B16)</f>
        <v>#NUM!</v>
      </c>
      <c r="AC16" s="32" t="e">
        <f t="shared" ref="AC16:AC43" si="5">IF(AB16=7,1,0)</f>
        <v>#NUM!</v>
      </c>
      <c r="AD16" s="33" t="e">
        <f t="shared" ref="AD16:AD44" si="6">IF(AB16=1,1,0)</f>
        <v>#NUM!</v>
      </c>
      <c r="AE16" s="34">
        <f t="shared" ref="AE16:AE42" si="7">IF(D16="*",0,1)</f>
        <v>1</v>
      </c>
      <c r="AF16" s="35" t="e">
        <f>IF(AND(AC16=1,AE16=1),1,0)</f>
        <v>#NUM!</v>
      </c>
      <c r="AG16" s="47" t="e">
        <f t="shared" ref="AG16:AG45" si="8">IF(AND(AD16=1,AE16=1),1,0)</f>
        <v>#NUM!</v>
      </c>
      <c r="AH16" s="48">
        <f t="shared" si="0"/>
        <v>0</v>
      </c>
      <c r="AI16" s="36" t="e">
        <f t="shared" si="1"/>
        <v>#NUM!</v>
      </c>
      <c r="AJ16" s="36" t="e">
        <f t="shared" si="2"/>
        <v>#NUM!</v>
      </c>
      <c r="AK16" s="37" t="e">
        <f t="shared" si="3"/>
        <v>#NUM!</v>
      </c>
      <c r="AL16" s="49" t="e">
        <f t="shared" si="3"/>
        <v>#NUM!</v>
      </c>
      <c r="AM16" s="19"/>
    </row>
    <row r="17" spans="1:39" ht="20.100000000000001" customHeight="1" x14ac:dyDescent="0.15">
      <c r="A17" s="56"/>
      <c r="B17" s="66" t="e">
        <f>B16+1</f>
        <v>#NUM!</v>
      </c>
      <c r="C17" s="67" t="e">
        <f t="shared" ref="C17:C44" si="9">IF(B17&lt;&gt;"",B17,"")</f>
        <v>#NUM!</v>
      </c>
      <c r="D17" s="42"/>
      <c r="E17" s="114"/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9"/>
      <c r="AB17" s="31" t="e">
        <f t="shared" si="4"/>
        <v>#NUM!</v>
      </c>
      <c r="AC17" s="32" t="e">
        <f t="shared" si="5"/>
        <v>#NUM!</v>
      </c>
      <c r="AD17" s="33" t="e">
        <f t="shared" si="6"/>
        <v>#NUM!</v>
      </c>
      <c r="AE17" s="34">
        <f t="shared" si="7"/>
        <v>1</v>
      </c>
      <c r="AF17" s="35" t="e">
        <f t="shared" ref="AF17:AF44" si="10">IF(AND(AC17=1,AE17=1),1,0)</f>
        <v>#NUM!</v>
      </c>
      <c r="AG17" s="47" t="e">
        <f t="shared" si="8"/>
        <v>#NUM!</v>
      </c>
      <c r="AH17" s="48">
        <f t="shared" si="0"/>
        <v>0</v>
      </c>
      <c r="AI17" s="36" t="e">
        <f t="shared" si="1"/>
        <v>#NUM!</v>
      </c>
      <c r="AJ17" s="36" t="e">
        <f t="shared" si="2"/>
        <v>#NUM!</v>
      </c>
      <c r="AK17" s="37" t="e">
        <f t="shared" si="3"/>
        <v>#NUM!</v>
      </c>
      <c r="AL17" s="49" t="e">
        <f t="shared" si="3"/>
        <v>#NUM!</v>
      </c>
      <c r="AM17" s="19"/>
    </row>
    <row r="18" spans="1:39" ht="20.100000000000001" customHeight="1" x14ac:dyDescent="0.15">
      <c r="A18" s="56"/>
      <c r="B18" s="66" t="e">
        <f t="shared" ref="B18:B42" si="11">B17+1</f>
        <v>#NUM!</v>
      </c>
      <c r="C18" s="67" t="e">
        <f t="shared" si="9"/>
        <v>#NUM!</v>
      </c>
      <c r="D18" s="42"/>
      <c r="E18" s="114"/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9"/>
      <c r="AB18" s="31" t="e">
        <f t="shared" si="4"/>
        <v>#NUM!</v>
      </c>
      <c r="AC18" s="32" t="e">
        <f t="shared" si="5"/>
        <v>#NUM!</v>
      </c>
      <c r="AD18" s="33" t="e">
        <f t="shared" si="6"/>
        <v>#NUM!</v>
      </c>
      <c r="AE18" s="34">
        <f t="shared" si="7"/>
        <v>1</v>
      </c>
      <c r="AF18" s="35" t="e">
        <f t="shared" si="10"/>
        <v>#NUM!</v>
      </c>
      <c r="AG18" s="47" t="e">
        <f t="shared" si="8"/>
        <v>#NUM!</v>
      </c>
      <c r="AH18" s="48">
        <f t="shared" si="0"/>
        <v>0</v>
      </c>
      <c r="AI18" s="36" t="e">
        <f t="shared" si="1"/>
        <v>#NUM!</v>
      </c>
      <c r="AJ18" s="36" t="e">
        <f t="shared" si="2"/>
        <v>#NUM!</v>
      </c>
      <c r="AK18" s="37" t="e">
        <f t="shared" si="3"/>
        <v>#NUM!</v>
      </c>
      <c r="AL18" s="49" t="e">
        <f t="shared" si="3"/>
        <v>#NUM!</v>
      </c>
      <c r="AM18" s="19"/>
    </row>
    <row r="19" spans="1:39" ht="20.100000000000001" customHeight="1" x14ac:dyDescent="0.15">
      <c r="A19" s="56"/>
      <c r="B19" s="66" t="e">
        <f>B18+1</f>
        <v>#NUM!</v>
      </c>
      <c r="C19" s="67" t="e">
        <f t="shared" si="9"/>
        <v>#NUM!</v>
      </c>
      <c r="D19" s="42"/>
      <c r="E19" s="114"/>
      <c r="F19" s="115"/>
      <c r="G19" s="115"/>
      <c r="H19" s="115"/>
      <c r="I19" s="115"/>
      <c r="J19" s="115"/>
      <c r="K19" s="115"/>
      <c r="L19" s="115"/>
      <c r="M19" s="115"/>
      <c r="N19" s="115"/>
      <c r="O19" s="11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31" t="e">
        <f t="shared" si="4"/>
        <v>#NUM!</v>
      </c>
      <c r="AC19" s="32" t="e">
        <f>IF(AB19=7,1,0)</f>
        <v>#NUM!</v>
      </c>
      <c r="AD19" s="33" t="e">
        <f t="shared" si="6"/>
        <v>#NUM!</v>
      </c>
      <c r="AE19" s="34">
        <f t="shared" si="7"/>
        <v>1</v>
      </c>
      <c r="AF19" s="35" t="e">
        <f t="shared" si="10"/>
        <v>#NUM!</v>
      </c>
      <c r="AG19" s="47" t="e">
        <f t="shared" si="8"/>
        <v>#NUM!</v>
      </c>
      <c r="AH19" s="48">
        <f t="shared" si="0"/>
        <v>0</v>
      </c>
      <c r="AI19" s="36" t="e">
        <f t="shared" si="1"/>
        <v>#NUM!</v>
      </c>
      <c r="AJ19" s="36" t="e">
        <f t="shared" si="2"/>
        <v>#NUM!</v>
      </c>
      <c r="AK19" s="37" t="e">
        <f t="shared" si="3"/>
        <v>#NUM!</v>
      </c>
      <c r="AL19" s="49" t="e">
        <f t="shared" si="3"/>
        <v>#NUM!</v>
      </c>
      <c r="AM19" s="19"/>
    </row>
    <row r="20" spans="1:39" ht="20.100000000000001" customHeight="1" x14ac:dyDescent="0.15">
      <c r="A20" s="56"/>
      <c r="B20" s="66" t="e">
        <f t="shared" si="11"/>
        <v>#NUM!</v>
      </c>
      <c r="C20" s="67" t="e">
        <f t="shared" si="9"/>
        <v>#NUM!</v>
      </c>
      <c r="D20" s="42"/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6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9"/>
      <c r="AB20" s="31" t="e">
        <f t="shared" si="4"/>
        <v>#NUM!</v>
      </c>
      <c r="AC20" s="32" t="e">
        <f t="shared" si="5"/>
        <v>#NUM!</v>
      </c>
      <c r="AD20" s="33" t="e">
        <f t="shared" si="6"/>
        <v>#NUM!</v>
      </c>
      <c r="AE20" s="34">
        <f t="shared" si="7"/>
        <v>1</v>
      </c>
      <c r="AF20" s="35" t="e">
        <f t="shared" si="10"/>
        <v>#NUM!</v>
      </c>
      <c r="AG20" s="47" t="e">
        <f t="shared" si="8"/>
        <v>#NUM!</v>
      </c>
      <c r="AH20" s="48">
        <f t="shared" si="0"/>
        <v>0</v>
      </c>
      <c r="AI20" s="36" t="e">
        <f t="shared" si="1"/>
        <v>#NUM!</v>
      </c>
      <c r="AJ20" s="36" t="e">
        <f t="shared" si="2"/>
        <v>#NUM!</v>
      </c>
      <c r="AK20" s="37" t="e">
        <f t="shared" si="3"/>
        <v>#NUM!</v>
      </c>
      <c r="AL20" s="49" t="e">
        <f t="shared" si="3"/>
        <v>#NUM!</v>
      </c>
      <c r="AM20" s="19"/>
    </row>
    <row r="21" spans="1:39" ht="20.100000000000001" customHeight="1" x14ac:dyDescent="0.15">
      <c r="A21" s="56"/>
      <c r="B21" s="66" t="e">
        <f t="shared" si="11"/>
        <v>#NUM!</v>
      </c>
      <c r="C21" s="67" t="e">
        <f t="shared" si="9"/>
        <v>#NUM!</v>
      </c>
      <c r="D21" s="42"/>
      <c r="E21" s="114"/>
      <c r="F21" s="115"/>
      <c r="G21" s="115"/>
      <c r="H21" s="115"/>
      <c r="I21" s="115"/>
      <c r="J21" s="115"/>
      <c r="K21" s="115"/>
      <c r="L21" s="115"/>
      <c r="M21" s="115"/>
      <c r="N21" s="115"/>
      <c r="O21" s="116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9"/>
      <c r="AB21" s="31" t="e">
        <f t="shared" si="4"/>
        <v>#NUM!</v>
      </c>
      <c r="AC21" s="32" t="e">
        <f t="shared" si="5"/>
        <v>#NUM!</v>
      </c>
      <c r="AD21" s="33" t="e">
        <f t="shared" si="6"/>
        <v>#NUM!</v>
      </c>
      <c r="AE21" s="34">
        <f t="shared" si="7"/>
        <v>1</v>
      </c>
      <c r="AF21" s="35" t="e">
        <f t="shared" si="10"/>
        <v>#NUM!</v>
      </c>
      <c r="AG21" s="47" t="e">
        <f t="shared" si="8"/>
        <v>#NUM!</v>
      </c>
      <c r="AH21" s="48">
        <f t="shared" si="0"/>
        <v>0</v>
      </c>
      <c r="AI21" s="36" t="e">
        <f t="shared" si="1"/>
        <v>#NUM!</v>
      </c>
      <c r="AJ21" s="36" t="e">
        <f t="shared" si="2"/>
        <v>#NUM!</v>
      </c>
      <c r="AK21" s="37" t="e">
        <f t="shared" si="3"/>
        <v>#NUM!</v>
      </c>
      <c r="AL21" s="49" t="e">
        <f t="shared" si="3"/>
        <v>#NUM!</v>
      </c>
      <c r="AM21" s="19"/>
    </row>
    <row r="22" spans="1:39" ht="20.100000000000001" customHeight="1" x14ac:dyDescent="0.15">
      <c r="A22" s="56"/>
      <c r="B22" s="66" t="e">
        <f t="shared" si="11"/>
        <v>#NUM!</v>
      </c>
      <c r="C22" s="67" t="e">
        <f t="shared" si="9"/>
        <v>#NUM!</v>
      </c>
      <c r="D22" s="42"/>
      <c r="E22" s="114"/>
      <c r="F22" s="115"/>
      <c r="G22" s="115"/>
      <c r="H22" s="115"/>
      <c r="I22" s="115"/>
      <c r="J22" s="115"/>
      <c r="K22" s="115"/>
      <c r="L22" s="115"/>
      <c r="M22" s="115"/>
      <c r="N22" s="115"/>
      <c r="O22" s="116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19"/>
      <c r="AB22" s="31" t="e">
        <f t="shared" si="4"/>
        <v>#NUM!</v>
      </c>
      <c r="AC22" s="32" t="e">
        <f t="shared" si="5"/>
        <v>#NUM!</v>
      </c>
      <c r="AD22" s="33" t="e">
        <f t="shared" si="6"/>
        <v>#NUM!</v>
      </c>
      <c r="AE22" s="34">
        <f t="shared" si="7"/>
        <v>1</v>
      </c>
      <c r="AF22" s="35" t="e">
        <f t="shared" si="10"/>
        <v>#NUM!</v>
      </c>
      <c r="AG22" s="47" t="e">
        <f t="shared" si="8"/>
        <v>#NUM!</v>
      </c>
      <c r="AH22" s="48">
        <f t="shared" si="0"/>
        <v>0</v>
      </c>
      <c r="AI22" s="36" t="e">
        <f t="shared" si="1"/>
        <v>#NUM!</v>
      </c>
      <c r="AJ22" s="36" t="e">
        <f t="shared" si="2"/>
        <v>#NUM!</v>
      </c>
      <c r="AK22" s="37" t="e">
        <f t="shared" si="3"/>
        <v>#NUM!</v>
      </c>
      <c r="AL22" s="49" t="e">
        <f t="shared" si="3"/>
        <v>#NUM!</v>
      </c>
      <c r="AM22" s="19"/>
    </row>
    <row r="23" spans="1:39" ht="20.100000000000001" customHeight="1" x14ac:dyDescent="0.15">
      <c r="A23" s="56"/>
      <c r="B23" s="66" t="e">
        <f t="shared" si="11"/>
        <v>#NUM!</v>
      </c>
      <c r="C23" s="67" t="e">
        <f t="shared" si="9"/>
        <v>#NUM!</v>
      </c>
      <c r="D23" s="42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6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9"/>
      <c r="AB23" s="31" t="e">
        <f t="shared" si="4"/>
        <v>#NUM!</v>
      </c>
      <c r="AC23" s="32" t="e">
        <f t="shared" si="5"/>
        <v>#NUM!</v>
      </c>
      <c r="AD23" s="33" t="e">
        <f t="shared" si="6"/>
        <v>#NUM!</v>
      </c>
      <c r="AE23" s="34">
        <f t="shared" si="7"/>
        <v>1</v>
      </c>
      <c r="AF23" s="35" t="e">
        <f t="shared" si="10"/>
        <v>#NUM!</v>
      </c>
      <c r="AG23" s="47" t="e">
        <f t="shared" si="8"/>
        <v>#NUM!</v>
      </c>
      <c r="AH23" s="48">
        <f t="shared" si="0"/>
        <v>0</v>
      </c>
      <c r="AI23" s="36" t="e">
        <f t="shared" si="1"/>
        <v>#NUM!</v>
      </c>
      <c r="AJ23" s="36" t="e">
        <f t="shared" si="2"/>
        <v>#NUM!</v>
      </c>
      <c r="AK23" s="37" t="e">
        <f t="shared" si="3"/>
        <v>#NUM!</v>
      </c>
      <c r="AL23" s="49" t="e">
        <f t="shared" si="3"/>
        <v>#NUM!</v>
      </c>
      <c r="AM23" s="19"/>
    </row>
    <row r="24" spans="1:39" ht="20.100000000000001" customHeight="1" x14ac:dyDescent="0.15">
      <c r="A24" s="56"/>
      <c r="B24" s="66" t="e">
        <f t="shared" si="11"/>
        <v>#NUM!</v>
      </c>
      <c r="C24" s="67" t="e">
        <f t="shared" si="9"/>
        <v>#NUM!</v>
      </c>
      <c r="D24" s="42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6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9"/>
      <c r="AB24" s="31" t="e">
        <f t="shared" si="4"/>
        <v>#NUM!</v>
      </c>
      <c r="AC24" s="32" t="e">
        <f t="shared" si="5"/>
        <v>#NUM!</v>
      </c>
      <c r="AD24" s="33" t="e">
        <f>IF(AB24=1,1,0)</f>
        <v>#NUM!</v>
      </c>
      <c r="AE24" s="34">
        <f t="shared" si="7"/>
        <v>1</v>
      </c>
      <c r="AF24" s="35" t="e">
        <f t="shared" si="10"/>
        <v>#NUM!</v>
      </c>
      <c r="AG24" s="47" t="e">
        <f t="shared" si="8"/>
        <v>#NUM!</v>
      </c>
      <c r="AH24" s="48">
        <f>IF(D24="○",1,0)</f>
        <v>0</v>
      </c>
      <c r="AI24" s="36" t="e">
        <f t="shared" si="1"/>
        <v>#NUM!</v>
      </c>
      <c r="AJ24" s="36" t="e">
        <f t="shared" si="2"/>
        <v>#NUM!</v>
      </c>
      <c r="AK24" s="37" t="e">
        <f t="shared" si="3"/>
        <v>#NUM!</v>
      </c>
      <c r="AL24" s="49" t="e">
        <f t="shared" si="3"/>
        <v>#NUM!</v>
      </c>
      <c r="AM24" s="19"/>
    </row>
    <row r="25" spans="1:39" ht="20.100000000000001" customHeight="1" x14ac:dyDescent="0.15">
      <c r="A25" s="56"/>
      <c r="B25" s="66" t="e">
        <f t="shared" si="11"/>
        <v>#NUM!</v>
      </c>
      <c r="C25" s="67" t="e">
        <f t="shared" si="9"/>
        <v>#NUM!</v>
      </c>
      <c r="D25" s="42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6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9"/>
      <c r="AB25" s="31" t="e">
        <f t="shared" si="4"/>
        <v>#NUM!</v>
      </c>
      <c r="AC25" s="32" t="e">
        <f t="shared" si="5"/>
        <v>#NUM!</v>
      </c>
      <c r="AD25" s="33" t="e">
        <f t="shared" si="6"/>
        <v>#NUM!</v>
      </c>
      <c r="AE25" s="34">
        <f>IF(D25="*",0,1)</f>
        <v>1</v>
      </c>
      <c r="AF25" s="35" t="e">
        <f t="shared" si="10"/>
        <v>#NUM!</v>
      </c>
      <c r="AG25" s="47" t="e">
        <f t="shared" si="8"/>
        <v>#NUM!</v>
      </c>
      <c r="AH25" s="48">
        <f t="shared" si="0"/>
        <v>0</v>
      </c>
      <c r="AI25" s="36" t="e">
        <f t="shared" si="1"/>
        <v>#NUM!</v>
      </c>
      <c r="AJ25" s="36" t="e">
        <f t="shared" si="2"/>
        <v>#NUM!</v>
      </c>
      <c r="AK25" s="37" t="e">
        <f t="shared" si="3"/>
        <v>#NUM!</v>
      </c>
      <c r="AL25" s="49" t="e">
        <f t="shared" si="3"/>
        <v>#NUM!</v>
      </c>
      <c r="AM25" s="19"/>
    </row>
    <row r="26" spans="1:39" ht="20.100000000000001" customHeight="1" x14ac:dyDescent="0.15">
      <c r="A26" s="56"/>
      <c r="B26" s="66" t="e">
        <f t="shared" si="11"/>
        <v>#NUM!</v>
      </c>
      <c r="C26" s="67" t="e">
        <f t="shared" si="9"/>
        <v>#NUM!</v>
      </c>
      <c r="D26" s="42"/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9"/>
      <c r="AB26" s="31" t="e">
        <f t="shared" si="4"/>
        <v>#NUM!</v>
      </c>
      <c r="AC26" s="32" t="e">
        <f t="shared" si="5"/>
        <v>#NUM!</v>
      </c>
      <c r="AD26" s="33" t="e">
        <f t="shared" si="6"/>
        <v>#NUM!</v>
      </c>
      <c r="AE26" s="34">
        <f t="shared" si="7"/>
        <v>1</v>
      </c>
      <c r="AF26" s="35" t="e">
        <f>IF(AND(AC26=1,AE26=1),1,0)</f>
        <v>#NUM!</v>
      </c>
      <c r="AG26" s="47" t="e">
        <f t="shared" si="8"/>
        <v>#NUM!</v>
      </c>
      <c r="AH26" s="48">
        <f t="shared" si="0"/>
        <v>0</v>
      </c>
      <c r="AI26" s="36" t="e">
        <f t="shared" si="1"/>
        <v>#NUM!</v>
      </c>
      <c r="AJ26" s="36" t="e">
        <f t="shared" si="2"/>
        <v>#NUM!</v>
      </c>
      <c r="AK26" s="37" t="e">
        <f t="shared" si="3"/>
        <v>#NUM!</v>
      </c>
      <c r="AL26" s="49" t="e">
        <f t="shared" si="3"/>
        <v>#NUM!</v>
      </c>
      <c r="AM26" s="19"/>
    </row>
    <row r="27" spans="1:39" ht="20.100000000000001" customHeight="1" x14ac:dyDescent="0.15">
      <c r="A27" s="56"/>
      <c r="B27" s="66" t="e">
        <f t="shared" si="11"/>
        <v>#NUM!</v>
      </c>
      <c r="C27" s="67" t="e">
        <f t="shared" si="9"/>
        <v>#NUM!</v>
      </c>
      <c r="D27" s="42"/>
      <c r="E27" s="114"/>
      <c r="F27" s="115"/>
      <c r="G27" s="115"/>
      <c r="H27" s="115"/>
      <c r="I27" s="115"/>
      <c r="J27" s="115"/>
      <c r="K27" s="115"/>
      <c r="L27" s="115"/>
      <c r="M27" s="115"/>
      <c r="N27" s="115"/>
      <c r="O27" s="116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9"/>
      <c r="AB27" s="31" t="e">
        <f t="shared" si="4"/>
        <v>#NUM!</v>
      </c>
      <c r="AC27" s="32" t="e">
        <f>IF(AB27=7,1,0)</f>
        <v>#NUM!</v>
      </c>
      <c r="AD27" s="33" t="e">
        <f t="shared" si="6"/>
        <v>#NUM!</v>
      </c>
      <c r="AE27" s="34">
        <f t="shared" si="7"/>
        <v>1</v>
      </c>
      <c r="AF27" s="35" t="e">
        <f t="shared" si="10"/>
        <v>#NUM!</v>
      </c>
      <c r="AG27" s="47" t="e">
        <f t="shared" si="8"/>
        <v>#NUM!</v>
      </c>
      <c r="AH27" s="48">
        <f t="shared" si="0"/>
        <v>0</v>
      </c>
      <c r="AI27" s="36" t="e">
        <f t="shared" si="1"/>
        <v>#NUM!</v>
      </c>
      <c r="AJ27" s="36" t="e">
        <f t="shared" si="2"/>
        <v>#NUM!</v>
      </c>
      <c r="AK27" s="37" t="e">
        <f t="shared" si="3"/>
        <v>#NUM!</v>
      </c>
      <c r="AL27" s="49" t="e">
        <f t="shared" si="3"/>
        <v>#NUM!</v>
      </c>
      <c r="AM27" s="19"/>
    </row>
    <row r="28" spans="1:39" ht="20.100000000000001" customHeight="1" x14ac:dyDescent="0.15">
      <c r="A28" s="56"/>
      <c r="B28" s="66" t="e">
        <f t="shared" si="11"/>
        <v>#NUM!</v>
      </c>
      <c r="C28" s="67" t="e">
        <f t="shared" si="9"/>
        <v>#NUM!</v>
      </c>
      <c r="D28" s="42"/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9"/>
      <c r="AB28" s="31" t="e">
        <f t="shared" si="4"/>
        <v>#NUM!</v>
      </c>
      <c r="AC28" s="32" t="e">
        <f t="shared" si="5"/>
        <v>#NUM!</v>
      </c>
      <c r="AD28" s="33" t="e">
        <f t="shared" si="6"/>
        <v>#NUM!</v>
      </c>
      <c r="AE28" s="34">
        <f t="shared" si="7"/>
        <v>1</v>
      </c>
      <c r="AF28" s="35" t="e">
        <f t="shared" si="10"/>
        <v>#NUM!</v>
      </c>
      <c r="AG28" s="47" t="e">
        <f t="shared" si="8"/>
        <v>#NUM!</v>
      </c>
      <c r="AH28" s="48">
        <f t="shared" si="0"/>
        <v>0</v>
      </c>
      <c r="AI28" s="36" t="e">
        <f t="shared" si="1"/>
        <v>#NUM!</v>
      </c>
      <c r="AJ28" s="36" t="e">
        <f t="shared" si="2"/>
        <v>#NUM!</v>
      </c>
      <c r="AK28" s="37" t="e">
        <f t="shared" si="3"/>
        <v>#NUM!</v>
      </c>
      <c r="AL28" s="49" t="e">
        <f t="shared" si="3"/>
        <v>#NUM!</v>
      </c>
      <c r="AM28" s="19"/>
    </row>
    <row r="29" spans="1:39" ht="20.100000000000001" customHeight="1" x14ac:dyDescent="0.15">
      <c r="A29" s="56"/>
      <c r="B29" s="66" t="e">
        <f t="shared" si="11"/>
        <v>#NUM!</v>
      </c>
      <c r="C29" s="67" t="e">
        <f t="shared" si="9"/>
        <v>#NUM!</v>
      </c>
      <c r="D29" s="42"/>
      <c r="E29" s="114"/>
      <c r="F29" s="115"/>
      <c r="G29" s="115"/>
      <c r="H29" s="115"/>
      <c r="I29" s="115"/>
      <c r="J29" s="115"/>
      <c r="K29" s="115"/>
      <c r="L29" s="115"/>
      <c r="M29" s="115"/>
      <c r="N29" s="115"/>
      <c r="O29" s="11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9"/>
      <c r="AB29" s="31" t="e">
        <f t="shared" si="4"/>
        <v>#NUM!</v>
      </c>
      <c r="AC29" s="32" t="e">
        <f t="shared" si="5"/>
        <v>#NUM!</v>
      </c>
      <c r="AD29" s="33" t="e">
        <f t="shared" si="6"/>
        <v>#NUM!</v>
      </c>
      <c r="AE29" s="34">
        <f t="shared" si="7"/>
        <v>1</v>
      </c>
      <c r="AF29" s="35" t="e">
        <f t="shared" si="10"/>
        <v>#NUM!</v>
      </c>
      <c r="AG29" s="47" t="e">
        <f t="shared" si="8"/>
        <v>#NUM!</v>
      </c>
      <c r="AH29" s="48">
        <f t="shared" si="0"/>
        <v>0</v>
      </c>
      <c r="AI29" s="36" t="e">
        <f t="shared" si="1"/>
        <v>#NUM!</v>
      </c>
      <c r="AJ29" s="36" t="e">
        <f t="shared" si="2"/>
        <v>#NUM!</v>
      </c>
      <c r="AK29" s="37" t="e">
        <f t="shared" si="3"/>
        <v>#NUM!</v>
      </c>
      <c r="AL29" s="49" t="e">
        <f t="shared" si="3"/>
        <v>#NUM!</v>
      </c>
      <c r="AM29" s="19"/>
    </row>
    <row r="30" spans="1:39" ht="20.100000000000001" customHeight="1" x14ac:dyDescent="0.15">
      <c r="A30" s="56"/>
      <c r="B30" s="66" t="e">
        <f t="shared" si="11"/>
        <v>#NUM!</v>
      </c>
      <c r="C30" s="67" t="e">
        <f t="shared" si="9"/>
        <v>#NUM!</v>
      </c>
      <c r="D30" s="42"/>
      <c r="E30" s="114"/>
      <c r="F30" s="115"/>
      <c r="G30" s="115"/>
      <c r="H30" s="115"/>
      <c r="I30" s="115"/>
      <c r="J30" s="115"/>
      <c r="K30" s="115"/>
      <c r="L30" s="115"/>
      <c r="M30" s="115"/>
      <c r="N30" s="115"/>
      <c r="O30" s="11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9"/>
      <c r="AB30" s="31" t="e">
        <f t="shared" si="4"/>
        <v>#NUM!</v>
      </c>
      <c r="AC30" s="32" t="e">
        <f t="shared" si="5"/>
        <v>#NUM!</v>
      </c>
      <c r="AD30" s="33" t="e">
        <f t="shared" si="6"/>
        <v>#NUM!</v>
      </c>
      <c r="AE30" s="34">
        <f t="shared" si="7"/>
        <v>1</v>
      </c>
      <c r="AF30" s="35" t="e">
        <f t="shared" si="10"/>
        <v>#NUM!</v>
      </c>
      <c r="AG30" s="47" t="e">
        <f t="shared" si="8"/>
        <v>#NUM!</v>
      </c>
      <c r="AH30" s="48">
        <f t="shared" si="0"/>
        <v>0</v>
      </c>
      <c r="AI30" s="36" t="e">
        <f t="shared" si="1"/>
        <v>#NUM!</v>
      </c>
      <c r="AJ30" s="36" t="e">
        <f t="shared" si="2"/>
        <v>#NUM!</v>
      </c>
      <c r="AK30" s="37" t="e">
        <f t="shared" si="3"/>
        <v>#NUM!</v>
      </c>
      <c r="AL30" s="49" t="e">
        <f t="shared" si="3"/>
        <v>#NUM!</v>
      </c>
      <c r="AM30" s="19"/>
    </row>
    <row r="31" spans="1:39" ht="20.100000000000001" customHeight="1" x14ac:dyDescent="0.15">
      <c r="A31" s="56"/>
      <c r="B31" s="66" t="e">
        <f t="shared" si="11"/>
        <v>#NUM!</v>
      </c>
      <c r="C31" s="67" t="e">
        <f t="shared" si="9"/>
        <v>#NUM!</v>
      </c>
      <c r="D31" s="42"/>
      <c r="E31" s="114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9"/>
      <c r="AB31" s="31" t="e">
        <f t="shared" si="4"/>
        <v>#NUM!</v>
      </c>
      <c r="AC31" s="32" t="e">
        <f t="shared" si="5"/>
        <v>#NUM!</v>
      </c>
      <c r="AD31" s="33" t="e">
        <f t="shared" si="6"/>
        <v>#NUM!</v>
      </c>
      <c r="AE31" s="34">
        <f t="shared" si="7"/>
        <v>1</v>
      </c>
      <c r="AF31" s="38" t="e">
        <f t="shared" si="10"/>
        <v>#NUM!</v>
      </c>
      <c r="AG31" s="47" t="e">
        <f t="shared" si="8"/>
        <v>#NUM!</v>
      </c>
      <c r="AH31" s="48">
        <f t="shared" si="0"/>
        <v>0</v>
      </c>
      <c r="AI31" s="36" t="e">
        <f t="shared" si="1"/>
        <v>#NUM!</v>
      </c>
      <c r="AJ31" s="36" t="e">
        <f t="shared" si="2"/>
        <v>#NUM!</v>
      </c>
      <c r="AK31" s="37" t="e">
        <f t="shared" si="3"/>
        <v>#NUM!</v>
      </c>
      <c r="AL31" s="49" t="e">
        <f t="shared" si="3"/>
        <v>#NUM!</v>
      </c>
      <c r="AM31" s="19"/>
    </row>
    <row r="32" spans="1:39" ht="20.100000000000001" customHeight="1" x14ac:dyDescent="0.15">
      <c r="A32" s="56"/>
      <c r="B32" s="66" t="e">
        <f t="shared" si="11"/>
        <v>#NUM!</v>
      </c>
      <c r="C32" s="67" t="e">
        <f t="shared" si="9"/>
        <v>#NUM!</v>
      </c>
      <c r="D32" s="42"/>
      <c r="E32" s="114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9"/>
      <c r="AB32" s="31" t="e">
        <f t="shared" si="4"/>
        <v>#NUM!</v>
      </c>
      <c r="AC32" s="32" t="e">
        <f t="shared" si="5"/>
        <v>#NUM!</v>
      </c>
      <c r="AD32" s="33" t="e">
        <f t="shared" si="6"/>
        <v>#NUM!</v>
      </c>
      <c r="AE32" s="34">
        <f t="shared" si="7"/>
        <v>1</v>
      </c>
      <c r="AF32" s="35" t="e">
        <f t="shared" si="10"/>
        <v>#NUM!</v>
      </c>
      <c r="AG32" s="47" t="e">
        <f t="shared" si="8"/>
        <v>#NUM!</v>
      </c>
      <c r="AH32" s="48">
        <f t="shared" si="0"/>
        <v>0</v>
      </c>
      <c r="AI32" s="36" t="e">
        <f t="shared" si="1"/>
        <v>#NUM!</v>
      </c>
      <c r="AJ32" s="36" t="e">
        <f t="shared" si="2"/>
        <v>#NUM!</v>
      </c>
      <c r="AK32" s="37" t="e">
        <f t="shared" si="3"/>
        <v>#NUM!</v>
      </c>
      <c r="AL32" s="49" t="e">
        <f t="shared" si="3"/>
        <v>#NUM!</v>
      </c>
      <c r="AM32" s="19"/>
    </row>
    <row r="33" spans="1:40" ht="20.100000000000001" customHeight="1" x14ac:dyDescent="0.15">
      <c r="A33" s="56"/>
      <c r="B33" s="66" t="e">
        <f t="shared" si="11"/>
        <v>#NUM!</v>
      </c>
      <c r="C33" s="67" t="e">
        <f t="shared" si="9"/>
        <v>#NUM!</v>
      </c>
      <c r="D33" s="42"/>
      <c r="E33" s="114"/>
      <c r="F33" s="115"/>
      <c r="G33" s="115"/>
      <c r="H33" s="115"/>
      <c r="I33" s="115"/>
      <c r="J33" s="115"/>
      <c r="K33" s="115"/>
      <c r="L33" s="115"/>
      <c r="M33" s="115"/>
      <c r="N33" s="115"/>
      <c r="O33" s="11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9"/>
      <c r="AB33" s="31" t="e">
        <f t="shared" si="4"/>
        <v>#NUM!</v>
      </c>
      <c r="AC33" s="32" t="e">
        <f t="shared" si="5"/>
        <v>#NUM!</v>
      </c>
      <c r="AD33" s="33" t="e">
        <f t="shared" si="6"/>
        <v>#NUM!</v>
      </c>
      <c r="AE33" s="34">
        <f t="shared" si="7"/>
        <v>1</v>
      </c>
      <c r="AF33" s="35" t="e">
        <f t="shared" si="10"/>
        <v>#NUM!</v>
      </c>
      <c r="AG33" s="47" t="e">
        <f t="shared" si="8"/>
        <v>#NUM!</v>
      </c>
      <c r="AH33" s="48">
        <f t="shared" si="0"/>
        <v>0</v>
      </c>
      <c r="AI33" s="36" t="e">
        <f t="shared" si="1"/>
        <v>#NUM!</v>
      </c>
      <c r="AJ33" s="36" t="e">
        <f t="shared" si="2"/>
        <v>#NUM!</v>
      </c>
      <c r="AK33" s="37" t="e">
        <f t="shared" si="3"/>
        <v>#NUM!</v>
      </c>
      <c r="AL33" s="49" t="e">
        <f t="shared" si="3"/>
        <v>#NUM!</v>
      </c>
      <c r="AM33" s="19"/>
    </row>
    <row r="34" spans="1:40" ht="20.100000000000001" customHeight="1" x14ac:dyDescent="0.15">
      <c r="A34" s="56"/>
      <c r="B34" s="66" t="e">
        <f t="shared" si="11"/>
        <v>#NUM!</v>
      </c>
      <c r="C34" s="67" t="e">
        <f t="shared" si="9"/>
        <v>#NUM!</v>
      </c>
      <c r="D34" s="42"/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9"/>
      <c r="AB34" s="31" t="e">
        <f t="shared" si="4"/>
        <v>#NUM!</v>
      </c>
      <c r="AC34" s="32" t="e">
        <f t="shared" si="5"/>
        <v>#NUM!</v>
      </c>
      <c r="AD34" s="33" t="e">
        <f>IF(AB34=1,1,0)</f>
        <v>#NUM!</v>
      </c>
      <c r="AE34" s="34">
        <f t="shared" si="7"/>
        <v>1</v>
      </c>
      <c r="AF34" s="35" t="e">
        <f t="shared" si="10"/>
        <v>#NUM!</v>
      </c>
      <c r="AG34" s="47" t="e">
        <f t="shared" si="8"/>
        <v>#NUM!</v>
      </c>
      <c r="AH34" s="48">
        <f t="shared" si="0"/>
        <v>0</v>
      </c>
      <c r="AI34" s="36" t="e">
        <f t="shared" si="1"/>
        <v>#NUM!</v>
      </c>
      <c r="AJ34" s="36" t="e">
        <f t="shared" si="2"/>
        <v>#NUM!</v>
      </c>
      <c r="AK34" s="37" t="e">
        <f t="shared" si="3"/>
        <v>#NUM!</v>
      </c>
      <c r="AL34" s="49" t="e">
        <f t="shared" si="3"/>
        <v>#NUM!</v>
      </c>
      <c r="AM34" s="19"/>
    </row>
    <row r="35" spans="1:40" ht="20.100000000000001" customHeight="1" x14ac:dyDescent="0.15">
      <c r="A35" s="56"/>
      <c r="B35" s="66" t="e">
        <f t="shared" si="11"/>
        <v>#NUM!</v>
      </c>
      <c r="C35" s="67" t="e">
        <f t="shared" si="9"/>
        <v>#NUM!</v>
      </c>
      <c r="D35" s="42"/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9"/>
      <c r="AB35" s="31" t="e">
        <f t="shared" si="4"/>
        <v>#NUM!</v>
      </c>
      <c r="AC35" s="32" t="e">
        <f t="shared" si="5"/>
        <v>#NUM!</v>
      </c>
      <c r="AD35" s="33" t="e">
        <f t="shared" si="6"/>
        <v>#NUM!</v>
      </c>
      <c r="AE35" s="34">
        <f t="shared" si="7"/>
        <v>1</v>
      </c>
      <c r="AF35" s="35" t="e">
        <f t="shared" si="10"/>
        <v>#NUM!</v>
      </c>
      <c r="AG35" s="47" t="e">
        <f t="shared" si="8"/>
        <v>#NUM!</v>
      </c>
      <c r="AH35" s="48">
        <f t="shared" si="0"/>
        <v>0</v>
      </c>
      <c r="AI35" s="36" t="e">
        <f t="shared" si="1"/>
        <v>#NUM!</v>
      </c>
      <c r="AJ35" s="36" t="e">
        <f t="shared" si="2"/>
        <v>#NUM!</v>
      </c>
      <c r="AK35" s="37" t="e">
        <f t="shared" si="3"/>
        <v>#NUM!</v>
      </c>
      <c r="AL35" s="49" t="e">
        <f t="shared" si="3"/>
        <v>#NUM!</v>
      </c>
      <c r="AM35" s="19"/>
    </row>
    <row r="36" spans="1:40" ht="20.100000000000001" customHeight="1" x14ac:dyDescent="0.15">
      <c r="A36" s="56"/>
      <c r="B36" s="66" t="e">
        <f t="shared" si="11"/>
        <v>#NUM!</v>
      </c>
      <c r="C36" s="67" t="e">
        <f t="shared" si="9"/>
        <v>#NUM!</v>
      </c>
      <c r="D36" s="42"/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9"/>
      <c r="AB36" s="31" t="e">
        <f t="shared" si="4"/>
        <v>#NUM!</v>
      </c>
      <c r="AC36" s="32" t="e">
        <f t="shared" si="5"/>
        <v>#NUM!</v>
      </c>
      <c r="AD36" s="33" t="e">
        <f t="shared" si="6"/>
        <v>#NUM!</v>
      </c>
      <c r="AE36" s="34">
        <f t="shared" si="7"/>
        <v>1</v>
      </c>
      <c r="AF36" s="35" t="e">
        <f t="shared" si="10"/>
        <v>#NUM!</v>
      </c>
      <c r="AG36" s="47" t="e">
        <f t="shared" si="8"/>
        <v>#NUM!</v>
      </c>
      <c r="AH36" s="48">
        <f t="shared" si="0"/>
        <v>0</v>
      </c>
      <c r="AI36" s="36" t="e">
        <f t="shared" si="1"/>
        <v>#NUM!</v>
      </c>
      <c r="AJ36" s="36" t="e">
        <f t="shared" si="2"/>
        <v>#NUM!</v>
      </c>
      <c r="AK36" s="37" t="e">
        <f t="shared" si="3"/>
        <v>#NUM!</v>
      </c>
      <c r="AL36" s="49" t="e">
        <f t="shared" si="3"/>
        <v>#NUM!</v>
      </c>
      <c r="AM36" s="19"/>
    </row>
    <row r="37" spans="1:40" ht="20.100000000000001" customHeight="1" x14ac:dyDescent="0.15">
      <c r="A37" s="56"/>
      <c r="B37" s="66" t="e">
        <f t="shared" si="11"/>
        <v>#NUM!</v>
      </c>
      <c r="C37" s="67" t="e">
        <f t="shared" si="9"/>
        <v>#NUM!</v>
      </c>
      <c r="D37" s="42"/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9"/>
      <c r="AB37" s="31" t="e">
        <f t="shared" si="4"/>
        <v>#NUM!</v>
      </c>
      <c r="AC37" s="32" t="e">
        <f t="shared" si="5"/>
        <v>#NUM!</v>
      </c>
      <c r="AD37" s="33" t="e">
        <f t="shared" si="6"/>
        <v>#NUM!</v>
      </c>
      <c r="AE37" s="34">
        <f t="shared" si="7"/>
        <v>1</v>
      </c>
      <c r="AF37" s="35" t="e">
        <f t="shared" si="10"/>
        <v>#NUM!</v>
      </c>
      <c r="AG37" s="47" t="e">
        <f t="shared" si="8"/>
        <v>#NUM!</v>
      </c>
      <c r="AH37" s="48">
        <f t="shared" si="0"/>
        <v>0</v>
      </c>
      <c r="AI37" s="36" t="e">
        <f t="shared" si="1"/>
        <v>#NUM!</v>
      </c>
      <c r="AJ37" s="36" t="e">
        <f t="shared" si="2"/>
        <v>#NUM!</v>
      </c>
      <c r="AK37" s="37" t="e">
        <f t="shared" si="3"/>
        <v>#NUM!</v>
      </c>
      <c r="AL37" s="49" t="e">
        <f t="shared" si="3"/>
        <v>#NUM!</v>
      </c>
      <c r="AM37" s="19"/>
    </row>
    <row r="38" spans="1:40" ht="20.100000000000001" customHeight="1" x14ac:dyDescent="0.15">
      <c r="A38" s="56"/>
      <c r="B38" s="66" t="e">
        <f t="shared" si="11"/>
        <v>#NUM!</v>
      </c>
      <c r="C38" s="67" t="e">
        <f t="shared" si="9"/>
        <v>#NUM!</v>
      </c>
      <c r="D38" s="42"/>
      <c r="E38" s="114"/>
      <c r="F38" s="115"/>
      <c r="G38" s="115"/>
      <c r="H38" s="115"/>
      <c r="I38" s="115"/>
      <c r="J38" s="115"/>
      <c r="K38" s="115"/>
      <c r="L38" s="115"/>
      <c r="M38" s="115"/>
      <c r="N38" s="115"/>
      <c r="O38" s="11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9"/>
      <c r="AB38" s="31" t="e">
        <f t="shared" si="4"/>
        <v>#NUM!</v>
      </c>
      <c r="AC38" s="32" t="e">
        <f t="shared" si="5"/>
        <v>#NUM!</v>
      </c>
      <c r="AD38" s="33" t="e">
        <f t="shared" si="6"/>
        <v>#NUM!</v>
      </c>
      <c r="AE38" s="34">
        <f t="shared" si="7"/>
        <v>1</v>
      </c>
      <c r="AF38" s="35" t="e">
        <f t="shared" si="10"/>
        <v>#NUM!</v>
      </c>
      <c r="AG38" s="47" t="e">
        <f t="shared" si="8"/>
        <v>#NUM!</v>
      </c>
      <c r="AH38" s="48">
        <f t="shared" si="0"/>
        <v>0</v>
      </c>
      <c r="AI38" s="36" t="e">
        <f t="shared" si="1"/>
        <v>#NUM!</v>
      </c>
      <c r="AJ38" s="36" t="e">
        <f t="shared" si="2"/>
        <v>#NUM!</v>
      </c>
      <c r="AK38" s="37" t="e">
        <f t="shared" si="3"/>
        <v>#NUM!</v>
      </c>
      <c r="AL38" s="49" t="e">
        <f t="shared" si="3"/>
        <v>#NUM!</v>
      </c>
      <c r="AM38" s="19"/>
    </row>
    <row r="39" spans="1:40" ht="20.100000000000001" customHeight="1" x14ac:dyDescent="0.15">
      <c r="A39" s="56"/>
      <c r="B39" s="66" t="e">
        <f t="shared" si="11"/>
        <v>#NUM!</v>
      </c>
      <c r="C39" s="67" t="e">
        <f t="shared" si="9"/>
        <v>#NUM!</v>
      </c>
      <c r="D39" s="42"/>
      <c r="E39" s="114"/>
      <c r="F39" s="115"/>
      <c r="G39" s="115"/>
      <c r="H39" s="115"/>
      <c r="I39" s="115"/>
      <c r="J39" s="115"/>
      <c r="K39" s="115"/>
      <c r="L39" s="115"/>
      <c r="M39" s="115"/>
      <c r="N39" s="115"/>
      <c r="O39" s="11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9"/>
      <c r="AB39" s="31" t="e">
        <f t="shared" si="4"/>
        <v>#NUM!</v>
      </c>
      <c r="AC39" s="32" t="e">
        <f t="shared" si="5"/>
        <v>#NUM!</v>
      </c>
      <c r="AD39" s="33" t="e">
        <f t="shared" si="6"/>
        <v>#NUM!</v>
      </c>
      <c r="AE39" s="34">
        <f t="shared" si="7"/>
        <v>1</v>
      </c>
      <c r="AF39" s="35" t="e">
        <f t="shared" si="10"/>
        <v>#NUM!</v>
      </c>
      <c r="AG39" s="47" t="e">
        <f t="shared" si="8"/>
        <v>#NUM!</v>
      </c>
      <c r="AH39" s="48">
        <f t="shared" si="0"/>
        <v>0</v>
      </c>
      <c r="AI39" s="36" t="e">
        <f t="shared" si="1"/>
        <v>#NUM!</v>
      </c>
      <c r="AJ39" s="36" t="e">
        <f t="shared" si="2"/>
        <v>#NUM!</v>
      </c>
      <c r="AK39" s="37" t="e">
        <f t="shared" si="3"/>
        <v>#NUM!</v>
      </c>
      <c r="AL39" s="49" t="e">
        <f t="shared" si="3"/>
        <v>#NUM!</v>
      </c>
      <c r="AM39" s="19"/>
    </row>
    <row r="40" spans="1:40" ht="20.100000000000001" customHeight="1" x14ac:dyDescent="0.15">
      <c r="A40" s="56"/>
      <c r="B40" s="66" t="e">
        <f t="shared" si="11"/>
        <v>#NUM!</v>
      </c>
      <c r="C40" s="67" t="e">
        <f t="shared" si="9"/>
        <v>#NUM!</v>
      </c>
      <c r="D40" s="42"/>
      <c r="E40" s="114"/>
      <c r="F40" s="115"/>
      <c r="G40" s="115"/>
      <c r="H40" s="115"/>
      <c r="I40" s="115"/>
      <c r="J40" s="115"/>
      <c r="K40" s="115"/>
      <c r="L40" s="115"/>
      <c r="M40" s="115"/>
      <c r="N40" s="115"/>
      <c r="O40" s="11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9"/>
      <c r="AB40" s="31" t="e">
        <f t="shared" si="4"/>
        <v>#NUM!</v>
      </c>
      <c r="AC40" s="32" t="e">
        <f t="shared" si="5"/>
        <v>#NUM!</v>
      </c>
      <c r="AD40" s="33" t="e">
        <f t="shared" si="6"/>
        <v>#NUM!</v>
      </c>
      <c r="AE40" s="34">
        <f t="shared" si="7"/>
        <v>1</v>
      </c>
      <c r="AF40" s="35" t="e">
        <f>IF(AND(AC40=1,AE40=1),1,0)</f>
        <v>#NUM!</v>
      </c>
      <c r="AG40" s="47" t="e">
        <f t="shared" si="8"/>
        <v>#NUM!</v>
      </c>
      <c r="AH40" s="48">
        <f t="shared" si="0"/>
        <v>0</v>
      </c>
      <c r="AI40" s="36" t="e">
        <f t="shared" si="1"/>
        <v>#NUM!</v>
      </c>
      <c r="AJ40" s="36" t="e">
        <f t="shared" si="2"/>
        <v>#NUM!</v>
      </c>
      <c r="AK40" s="37" t="e">
        <f t="shared" si="3"/>
        <v>#NUM!</v>
      </c>
      <c r="AL40" s="49" t="e">
        <f t="shared" si="3"/>
        <v>#NUM!</v>
      </c>
      <c r="AM40" s="19"/>
    </row>
    <row r="41" spans="1:40" ht="20.100000000000001" customHeight="1" x14ac:dyDescent="0.15">
      <c r="A41" s="56"/>
      <c r="B41" s="66" t="e">
        <f t="shared" si="11"/>
        <v>#NUM!</v>
      </c>
      <c r="C41" s="67" t="e">
        <f t="shared" si="9"/>
        <v>#NUM!</v>
      </c>
      <c r="D41" s="42"/>
      <c r="E41" s="114"/>
      <c r="F41" s="115"/>
      <c r="G41" s="115"/>
      <c r="H41" s="115"/>
      <c r="I41" s="115"/>
      <c r="J41" s="115"/>
      <c r="K41" s="115"/>
      <c r="L41" s="115"/>
      <c r="M41" s="115"/>
      <c r="N41" s="115"/>
      <c r="O41" s="11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9"/>
      <c r="AB41" s="31" t="e">
        <f t="shared" si="4"/>
        <v>#NUM!</v>
      </c>
      <c r="AC41" s="32" t="e">
        <f t="shared" si="5"/>
        <v>#NUM!</v>
      </c>
      <c r="AD41" s="33" t="e">
        <f t="shared" si="6"/>
        <v>#NUM!</v>
      </c>
      <c r="AE41" s="34">
        <f t="shared" si="7"/>
        <v>1</v>
      </c>
      <c r="AF41" s="35" t="e">
        <f>IF(AND(AC41=1,AE41=1),1,0)</f>
        <v>#NUM!</v>
      </c>
      <c r="AG41" s="47" t="e">
        <f t="shared" si="8"/>
        <v>#NUM!</v>
      </c>
      <c r="AH41" s="48">
        <f t="shared" si="0"/>
        <v>0</v>
      </c>
      <c r="AI41" s="36" t="e">
        <f t="shared" si="1"/>
        <v>#NUM!</v>
      </c>
      <c r="AJ41" s="36" t="e">
        <f t="shared" si="2"/>
        <v>#NUM!</v>
      </c>
      <c r="AK41" s="37" t="e">
        <f t="shared" si="3"/>
        <v>#NUM!</v>
      </c>
      <c r="AL41" s="49" t="e">
        <f t="shared" si="3"/>
        <v>#NUM!</v>
      </c>
      <c r="AM41" s="19"/>
    </row>
    <row r="42" spans="1:40" ht="20.100000000000001" customHeight="1" x14ac:dyDescent="0.15">
      <c r="A42" s="56"/>
      <c r="B42" s="66" t="e">
        <f t="shared" si="11"/>
        <v>#NUM!</v>
      </c>
      <c r="C42" s="67" t="e">
        <f>IF(B42&lt;&gt;"",B42,"")</f>
        <v>#NUM!</v>
      </c>
      <c r="D42" s="42"/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9"/>
      <c r="AB42" s="31" t="e">
        <f t="shared" si="4"/>
        <v>#NUM!</v>
      </c>
      <c r="AC42" s="32" t="e">
        <f t="shared" si="5"/>
        <v>#NUM!</v>
      </c>
      <c r="AD42" s="33" t="e">
        <f t="shared" si="6"/>
        <v>#NUM!</v>
      </c>
      <c r="AE42" s="34">
        <f t="shared" si="7"/>
        <v>1</v>
      </c>
      <c r="AF42" s="35" t="e">
        <f t="shared" si="10"/>
        <v>#NUM!</v>
      </c>
      <c r="AG42" s="47" t="e">
        <f t="shared" si="8"/>
        <v>#NUM!</v>
      </c>
      <c r="AH42" s="48">
        <f t="shared" si="0"/>
        <v>0</v>
      </c>
      <c r="AI42" s="36" t="e">
        <f t="shared" si="1"/>
        <v>#NUM!</v>
      </c>
      <c r="AJ42" s="36" t="e">
        <f t="shared" si="2"/>
        <v>#NUM!</v>
      </c>
      <c r="AK42" s="37" t="e">
        <f t="shared" si="3"/>
        <v>#NUM!</v>
      </c>
      <c r="AL42" s="49" t="e">
        <f t="shared" si="3"/>
        <v>#NUM!</v>
      </c>
      <c r="AM42" s="19"/>
    </row>
    <row r="43" spans="1:40" ht="20.100000000000001" customHeight="1" x14ac:dyDescent="0.15">
      <c r="A43" s="56"/>
      <c r="B43" s="66" t="e">
        <f>IF(B42="","",IF(DAY(B42+1)=1,"",B42+1))</f>
        <v>#NUM!</v>
      </c>
      <c r="C43" s="67" t="e">
        <f>IF(B43&lt;&gt;"",B43,"")</f>
        <v>#NUM!</v>
      </c>
      <c r="D43" s="42"/>
      <c r="E43" s="114"/>
      <c r="F43" s="115"/>
      <c r="G43" s="115"/>
      <c r="H43" s="115"/>
      <c r="I43" s="115"/>
      <c r="J43" s="115"/>
      <c r="K43" s="115"/>
      <c r="L43" s="115"/>
      <c r="M43" s="115"/>
      <c r="N43" s="115"/>
      <c r="O43" s="11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9"/>
      <c r="AB43" s="31" t="str">
        <f>IFERROR(WEEKDAY(B43),"--")</f>
        <v>--</v>
      </c>
      <c r="AC43" s="32">
        <f t="shared" si="5"/>
        <v>0</v>
      </c>
      <c r="AD43" s="33">
        <f t="shared" si="6"/>
        <v>0</v>
      </c>
      <c r="AE43" s="34" t="e">
        <f>IF(B43="","",(IF(D43="*",0,1)))</f>
        <v>#NUM!</v>
      </c>
      <c r="AF43" s="35" t="e">
        <f t="shared" si="10"/>
        <v>#NUM!</v>
      </c>
      <c r="AG43" s="47" t="e">
        <f t="shared" si="8"/>
        <v>#NUM!</v>
      </c>
      <c r="AH43" s="48">
        <f t="shared" si="0"/>
        <v>0</v>
      </c>
      <c r="AI43" s="36" t="e">
        <f t="shared" si="1"/>
        <v>#NUM!</v>
      </c>
      <c r="AJ43" s="36" t="e">
        <f t="shared" si="2"/>
        <v>#NUM!</v>
      </c>
      <c r="AK43" s="37" t="e">
        <f t="shared" si="3"/>
        <v>#NUM!</v>
      </c>
      <c r="AL43" s="49" t="e">
        <f t="shared" si="3"/>
        <v>#NUM!</v>
      </c>
      <c r="AM43" s="19"/>
    </row>
    <row r="44" spans="1:40" ht="20.100000000000001" customHeight="1" x14ac:dyDescent="0.15">
      <c r="A44" s="56"/>
      <c r="B44" s="66" t="e">
        <f>IF(B43="","",IF(DAY(B43+1)=1,"",B43+1))</f>
        <v>#NUM!</v>
      </c>
      <c r="C44" s="67" t="e">
        <f t="shared" si="9"/>
        <v>#NUM!</v>
      </c>
      <c r="D44" s="42"/>
      <c r="E44" s="114"/>
      <c r="F44" s="115"/>
      <c r="G44" s="115"/>
      <c r="H44" s="115"/>
      <c r="I44" s="115"/>
      <c r="J44" s="115"/>
      <c r="K44" s="115"/>
      <c r="L44" s="115"/>
      <c r="M44" s="115"/>
      <c r="N44" s="115"/>
      <c r="O44" s="11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9"/>
      <c r="AB44" s="31" t="str">
        <f>IFERROR(WEEKDAY(B44),"--")</f>
        <v>--</v>
      </c>
      <c r="AC44" s="32">
        <f>IF(AB44=7,1,0)</f>
        <v>0</v>
      </c>
      <c r="AD44" s="33">
        <f t="shared" si="6"/>
        <v>0</v>
      </c>
      <c r="AE44" s="34" t="e">
        <f>IF(B44="","",(IF(D44="*",0,1)))</f>
        <v>#NUM!</v>
      </c>
      <c r="AF44" s="35" t="e">
        <f t="shared" si="10"/>
        <v>#NUM!</v>
      </c>
      <c r="AG44" s="47" t="e">
        <f t="shared" si="8"/>
        <v>#NUM!</v>
      </c>
      <c r="AH44" s="48">
        <f t="shared" si="0"/>
        <v>0</v>
      </c>
      <c r="AI44" s="36" t="e">
        <f>IF(AND(AC44=1,AE44=1,AH44=1),1,0)</f>
        <v>#NUM!</v>
      </c>
      <c r="AJ44" s="36" t="e">
        <f t="shared" si="2"/>
        <v>#NUM!</v>
      </c>
      <c r="AK44" s="37" t="e">
        <f t="shared" si="3"/>
        <v>#NUM!</v>
      </c>
      <c r="AL44" s="49" t="e">
        <f t="shared" si="3"/>
        <v>#NUM!</v>
      </c>
      <c r="AM44" s="19"/>
    </row>
    <row r="45" spans="1:40" s="4" customFormat="1" ht="20.100000000000001" customHeight="1" thickBot="1" x14ac:dyDescent="0.2">
      <c r="A45" s="56"/>
      <c r="B45" s="68" t="e">
        <f>IF(B44="","",IF(DAY(B44+1)=1,"",B44+1))</f>
        <v>#NUM!</v>
      </c>
      <c r="C45" s="69" t="e">
        <f>IF(B45&lt;&gt;"",B45,"")</f>
        <v>#NUM!</v>
      </c>
      <c r="D45" s="43"/>
      <c r="E45" s="111"/>
      <c r="F45" s="112"/>
      <c r="G45" s="112"/>
      <c r="H45" s="112"/>
      <c r="I45" s="112"/>
      <c r="J45" s="112"/>
      <c r="K45" s="112"/>
      <c r="L45" s="112"/>
      <c r="M45" s="112"/>
      <c r="N45" s="112"/>
      <c r="O45" s="11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9"/>
      <c r="AB45" s="31" t="str">
        <f>IFERROR(WEEKDAY(B45),"--")</f>
        <v>--</v>
      </c>
      <c r="AC45" s="39">
        <f>IF(AB45=7,1,0)</f>
        <v>0</v>
      </c>
      <c r="AD45" s="40">
        <f>IF(AB45=1,1,0)</f>
        <v>0</v>
      </c>
      <c r="AE45" s="34" t="e">
        <f>IF(B45="","",(IF(D45="*",0,1)))</f>
        <v>#NUM!</v>
      </c>
      <c r="AF45" s="35" t="e">
        <f>IF(AND(AC45=1,AE45=1),1,0)</f>
        <v>#NUM!</v>
      </c>
      <c r="AG45" s="47" t="e">
        <f t="shared" si="8"/>
        <v>#NUM!</v>
      </c>
      <c r="AH45" s="50">
        <f t="shared" si="0"/>
        <v>0</v>
      </c>
      <c r="AI45" s="51" t="e">
        <f t="shared" si="1"/>
        <v>#NUM!</v>
      </c>
      <c r="AJ45" s="51" t="e">
        <f t="shared" si="2"/>
        <v>#NUM!</v>
      </c>
      <c r="AK45" s="52" t="e">
        <f t="shared" si="3"/>
        <v>#NUM!</v>
      </c>
      <c r="AL45" s="53" t="e">
        <f t="shared" si="3"/>
        <v>#NUM!</v>
      </c>
      <c r="AM45" s="19"/>
      <c r="AN45" s="1"/>
    </row>
    <row r="46" spans="1:40" s="4" customFormat="1" ht="39.950000000000003" customHeight="1" thickTop="1" x14ac:dyDescent="0.15">
      <c r="A46" s="57"/>
      <c r="B46" s="90" t="s">
        <v>41</v>
      </c>
      <c r="C46" s="91"/>
      <c r="D46" s="70">
        <f>COUNTIF(D15:D45,"○")</f>
        <v>0</v>
      </c>
      <c r="E46" s="25"/>
      <c r="F46" s="26"/>
      <c r="G46" s="26"/>
      <c r="H46" s="27"/>
      <c r="I46" s="27"/>
      <c r="J46" s="27"/>
      <c r="K46" s="27"/>
      <c r="L46" s="27"/>
      <c r="M46" s="27"/>
      <c r="N46" s="27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4"/>
      <c r="AB46" s="19"/>
      <c r="AC46" s="19"/>
      <c r="AD46" s="54"/>
      <c r="AE46" s="78"/>
      <c r="AF46" s="1">
        <f>COUNTIFS(AF15:AF45,1)</f>
        <v>0</v>
      </c>
      <c r="AG46" s="1">
        <f>COUNTIFS(AG15:AG45,1)</f>
        <v>0</v>
      </c>
      <c r="AH46" s="19"/>
      <c r="AI46" s="1">
        <f>COUNTIFS(AI15:AI45,"1")</f>
        <v>0</v>
      </c>
      <c r="AJ46" s="1">
        <f>COUNTIFS(AJ15:AJ45,"1")</f>
        <v>0</v>
      </c>
      <c r="AK46" s="77"/>
      <c r="AL46" s="77"/>
      <c r="AM46" s="19"/>
      <c r="AN46" s="1"/>
    </row>
    <row r="47" spans="1:40" s="4" customFormat="1" ht="20.100000000000001" customHeight="1" x14ac:dyDescent="0.15">
      <c r="A47" s="61"/>
      <c r="B47" s="92" t="s">
        <v>48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19"/>
      <c r="AB47" s="19"/>
      <c r="AC47" s="19"/>
      <c r="AD47" s="19"/>
      <c r="AE47" s="30">
        <f>COUNTIFS(AE15:AE45,1)</f>
        <v>28</v>
      </c>
      <c r="AF47" s="93">
        <f>SUM(AF46:AG46)</f>
        <v>0</v>
      </c>
      <c r="AG47" s="94"/>
      <c r="AH47" s="76"/>
      <c r="AI47" s="93">
        <f>SUM(AI46:AJ46)</f>
        <v>0</v>
      </c>
      <c r="AJ47" s="94"/>
      <c r="AK47" s="77"/>
      <c r="AL47" s="19"/>
      <c r="AM47" s="19"/>
      <c r="AN47" s="1"/>
    </row>
    <row r="48" spans="1:40" s="4" customFormat="1" ht="20.100000000000001" customHeight="1" x14ac:dyDescent="0.15">
      <c r="A48" s="6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19"/>
      <c r="AB48" s="19"/>
      <c r="AC48" s="19"/>
      <c r="AD48" s="19"/>
      <c r="AE48" s="29" t="s">
        <v>14</v>
      </c>
      <c r="AF48" s="95" t="s">
        <v>15</v>
      </c>
      <c r="AG48" s="95"/>
      <c r="AH48" s="76"/>
      <c r="AI48" s="9"/>
      <c r="AJ48" s="9"/>
      <c r="AK48" s="77"/>
      <c r="AL48" s="19"/>
      <c r="AM48" s="19"/>
      <c r="AN48" s="1"/>
    </row>
    <row r="49" spans="1:40" s="4" customFormat="1" ht="20.100000000000001" customHeight="1" thickBot="1" x14ac:dyDescent="0.2">
      <c r="A49" s="61"/>
      <c r="B49" s="62"/>
      <c r="C49" s="62"/>
      <c r="D49" s="62"/>
      <c r="E49" s="62"/>
      <c r="F49" s="62"/>
      <c r="G49" s="62"/>
      <c r="H49" s="62"/>
      <c r="I49" s="62"/>
      <c r="J49" s="86"/>
      <c r="K49" s="86"/>
      <c r="L49" s="86"/>
      <c r="M49" s="86"/>
      <c r="N49" s="86"/>
      <c r="O49" s="87" t="s">
        <v>44</v>
      </c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19"/>
      <c r="AB49" s="19"/>
      <c r="AC49" s="19"/>
      <c r="AD49" s="19"/>
      <c r="AE49" s="19"/>
      <c r="AF49" s="9"/>
      <c r="AG49" s="9"/>
      <c r="AH49" s="76"/>
      <c r="AI49" s="9"/>
      <c r="AJ49" s="9"/>
      <c r="AK49" s="77"/>
      <c r="AL49" s="19"/>
      <c r="AM49" s="19"/>
      <c r="AN49" s="1"/>
    </row>
    <row r="50" spans="1:40" s="4" customFormat="1" ht="39.950000000000003" customHeight="1" thickTop="1" x14ac:dyDescent="0.15">
      <c r="A50" s="57"/>
      <c r="B50" s="96" t="s">
        <v>40</v>
      </c>
      <c r="C50" s="96"/>
      <c r="D50" s="74" t="s">
        <v>38</v>
      </c>
      <c r="E50" s="96" t="s">
        <v>39</v>
      </c>
      <c r="F50" s="96"/>
      <c r="G50" s="24"/>
      <c r="H50" s="24"/>
      <c r="I50" s="24"/>
      <c r="J50" s="97" t="s">
        <v>45</v>
      </c>
      <c r="K50" s="98"/>
      <c r="L50" s="99"/>
      <c r="M50" s="100" t="s">
        <v>46</v>
      </c>
      <c r="N50" s="98"/>
      <c r="O50" s="101"/>
      <c r="P50" s="55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80"/>
      <c r="AB50" s="72"/>
      <c r="AC50" s="72"/>
      <c r="AD50" s="72"/>
      <c r="AE50" s="72"/>
      <c r="AF50" s="102"/>
      <c r="AG50" s="102"/>
      <c r="AH50" s="102"/>
      <c r="AI50" s="72"/>
      <c r="AJ50" s="72"/>
      <c r="AK50" s="9"/>
      <c r="AL50" s="9"/>
      <c r="AM50" s="19"/>
      <c r="AN50" s="1"/>
    </row>
    <row r="51" spans="1:40" s="4" customFormat="1" ht="24.95" customHeight="1" thickBot="1" x14ac:dyDescent="0.2">
      <c r="A51" s="59"/>
      <c r="B51" s="103" t="str">
        <f>IF(O12=0,"",AE47)</f>
        <v/>
      </c>
      <c r="C51" s="103"/>
      <c r="D51" s="71">
        <f>AF47</f>
        <v>0</v>
      </c>
      <c r="E51" s="104" t="str">
        <f>IF(B51=0,"-",IF(B51="","",ROUNDDOWN(D46/B51,3)))</f>
        <v/>
      </c>
      <c r="F51" s="104"/>
      <c r="G51" s="85"/>
      <c r="H51" s="85"/>
      <c r="I51" s="85"/>
      <c r="J51" s="105" t="str">
        <f>IF(B51="","",AI51)</f>
        <v/>
      </c>
      <c r="K51" s="106"/>
      <c r="L51" s="107"/>
      <c r="M51" s="108" t="str">
        <f>IF(B51="","",IF(D51=0,"達成",IF(D51-D46=D51,"未達成",IF(D51/D46&lt;=1,"達成","未達成"))))</f>
        <v/>
      </c>
      <c r="N51" s="106"/>
      <c r="O51" s="109"/>
      <c r="P51" s="82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0"/>
      <c r="AB51" s="72"/>
      <c r="AC51" s="72"/>
      <c r="AD51" s="72"/>
      <c r="AE51" s="72"/>
      <c r="AF51" s="110" t="s">
        <v>47</v>
      </c>
      <c r="AG51" s="110"/>
      <c r="AH51" s="110"/>
      <c r="AI51" s="89" t="str">
        <f>IF(COUNTIF(AK15:AL45,"未達成"),"未達成","達成")</f>
        <v>達成</v>
      </c>
      <c r="AJ51" s="89"/>
      <c r="AK51" s="24"/>
      <c r="AL51" s="9"/>
      <c r="AM51" s="19"/>
      <c r="AN51" s="1"/>
    </row>
    <row r="52" spans="1:40" ht="20.100000000000001" customHeight="1" thickTop="1" x14ac:dyDescent="0.1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6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46" t="s">
        <v>5</v>
      </c>
      <c r="AB52" s="9"/>
      <c r="AC52" s="24"/>
      <c r="AD52" s="9"/>
      <c r="AE52" s="15"/>
      <c r="AF52" s="15"/>
      <c r="AG52" s="15"/>
      <c r="AH52" s="15"/>
      <c r="AI52" s="15"/>
      <c r="AJ52" s="19"/>
      <c r="AK52" s="24"/>
      <c r="AL52" s="9"/>
      <c r="AM52" s="19"/>
    </row>
    <row r="53" spans="1:40" ht="20.100000000000001" customHeight="1" x14ac:dyDescent="0.15">
      <c r="A53" s="9"/>
      <c r="B53" s="9"/>
      <c r="C53" s="9"/>
      <c r="D53" s="9"/>
      <c r="E53" s="54"/>
      <c r="F53" s="84"/>
      <c r="G53" s="84"/>
      <c r="H53" s="84"/>
      <c r="I53" s="84"/>
      <c r="J53" s="84"/>
      <c r="K53" s="84"/>
      <c r="L53" s="84"/>
      <c r="M53" s="84"/>
      <c r="N53" s="84"/>
      <c r="O53" s="84" t="s">
        <v>49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6" t="s">
        <v>12</v>
      </c>
      <c r="AB53" s="9"/>
      <c r="AC53" s="9"/>
      <c r="AD53" s="9"/>
      <c r="AE53" s="79"/>
      <c r="AF53" s="79"/>
      <c r="AG53" s="79"/>
      <c r="AH53" s="79"/>
      <c r="AI53" s="79"/>
      <c r="AJ53" s="19"/>
      <c r="AK53" s="24"/>
      <c r="AL53" s="9"/>
      <c r="AM53" s="19"/>
    </row>
    <row r="54" spans="1:40" ht="22.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8"/>
      <c r="K54" s="8"/>
      <c r="L54" s="8"/>
      <c r="N54" s="3"/>
      <c r="O54" s="88" t="s">
        <v>53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46"/>
      <c r="AB54" s="9"/>
      <c r="AC54" s="9"/>
      <c r="AD54" s="9"/>
      <c r="AE54" s="19"/>
      <c r="AF54" s="19"/>
      <c r="AG54" s="19"/>
      <c r="AH54" s="19"/>
      <c r="AI54" s="19"/>
      <c r="AJ54" s="19"/>
      <c r="AK54" s="19"/>
      <c r="AL54" s="19"/>
      <c r="AM54" s="19"/>
    </row>
    <row r="55" spans="1:40" ht="22.5" customHeight="1" x14ac:dyDescent="0.15">
      <c r="A55" s="19"/>
      <c r="B55" s="9"/>
      <c r="C55" s="8"/>
      <c r="D55" s="8"/>
      <c r="E55" s="8"/>
      <c r="F55" s="8"/>
      <c r="G55" s="8"/>
      <c r="H55" s="9"/>
      <c r="I55" s="8"/>
      <c r="J55" s="8"/>
      <c r="K55" s="8"/>
      <c r="L55" s="8"/>
      <c r="M55" s="8"/>
      <c r="N55" s="9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19"/>
      <c r="AB55" s="9"/>
      <c r="AC55" s="9"/>
      <c r="AD55" s="9"/>
      <c r="AE55" s="19"/>
      <c r="AF55" s="19"/>
      <c r="AG55" s="19"/>
      <c r="AH55" s="19"/>
      <c r="AI55" s="19"/>
      <c r="AJ55" s="19"/>
      <c r="AK55" s="19"/>
      <c r="AL55" s="19"/>
      <c r="AM55" s="19"/>
    </row>
    <row r="56" spans="1:40" ht="22.5" customHeight="1" x14ac:dyDescent="0.15">
      <c r="AC56" s="2"/>
      <c r="AD56" s="2"/>
    </row>
    <row r="57" spans="1:40" ht="22.5" customHeight="1" x14ac:dyDescent="0.15">
      <c r="B57" s="5"/>
      <c r="C57" s="5"/>
      <c r="D57" s="5"/>
      <c r="E57" s="5"/>
      <c r="F57" s="5"/>
      <c r="G57" s="5"/>
      <c r="AC57" s="2"/>
      <c r="AD57" s="2"/>
    </row>
    <row r="58" spans="1:40" ht="22.5" customHeight="1" x14ac:dyDescent="0.15"/>
    <row r="59" spans="1:40" ht="22.5" customHeight="1" x14ac:dyDescent="0.15"/>
    <row r="60" spans="1:40" ht="22.5" customHeight="1" x14ac:dyDescent="0.15"/>
    <row r="61" spans="1:40" ht="22.5" customHeight="1" x14ac:dyDescent="0.15"/>
    <row r="62" spans="1:40" ht="22.5" customHeight="1" x14ac:dyDescent="0.15"/>
    <row r="63" spans="1:40" ht="22.5" customHeight="1" x14ac:dyDescent="0.15"/>
    <row r="64" spans="1:40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</sheetData>
  <sheetProtection sheet="1" objects="1" scenarios="1"/>
  <dataConsolidate/>
  <mergeCells count="67">
    <mergeCell ref="AI51:AJ51"/>
    <mergeCell ref="B46:C46"/>
    <mergeCell ref="B47:O48"/>
    <mergeCell ref="AF47:AG47"/>
    <mergeCell ref="AI47:AJ47"/>
    <mergeCell ref="AF48:AG48"/>
    <mergeCell ref="B50:C50"/>
    <mergeCell ref="E50:F50"/>
    <mergeCell ref="J50:L50"/>
    <mergeCell ref="M50:O50"/>
    <mergeCell ref="AF50:AH50"/>
    <mergeCell ref="B51:C51"/>
    <mergeCell ref="E51:F51"/>
    <mergeCell ref="J51:L51"/>
    <mergeCell ref="M51:O51"/>
    <mergeCell ref="AF51:AH51"/>
    <mergeCell ref="E45:O45"/>
    <mergeCell ref="E34:O34"/>
    <mergeCell ref="E35:O35"/>
    <mergeCell ref="E36:O36"/>
    <mergeCell ref="E37:O37"/>
    <mergeCell ref="E38:O38"/>
    <mergeCell ref="E39:O39"/>
    <mergeCell ref="E40:O40"/>
    <mergeCell ref="E41:O41"/>
    <mergeCell ref="E42:O42"/>
    <mergeCell ref="E43:O43"/>
    <mergeCell ref="E44:O44"/>
    <mergeCell ref="E33:O33"/>
    <mergeCell ref="E22:O22"/>
    <mergeCell ref="E23:O23"/>
    <mergeCell ref="E24:O24"/>
    <mergeCell ref="E25:O25"/>
    <mergeCell ref="E26:O26"/>
    <mergeCell ref="E27:O27"/>
    <mergeCell ref="E28:O28"/>
    <mergeCell ref="E29:O29"/>
    <mergeCell ref="E30:O30"/>
    <mergeCell ref="E31:O31"/>
    <mergeCell ref="E32:O32"/>
    <mergeCell ref="E21:O21"/>
    <mergeCell ref="AH13:AH14"/>
    <mergeCell ref="AI13:AI14"/>
    <mergeCell ref="AJ13:AJ14"/>
    <mergeCell ref="AK13:AK14"/>
    <mergeCell ref="E16:O16"/>
    <mergeCell ref="E17:O17"/>
    <mergeCell ref="E18:O18"/>
    <mergeCell ref="E19:O19"/>
    <mergeCell ref="E20:O20"/>
    <mergeCell ref="AL13:AL14"/>
    <mergeCell ref="E15:O15"/>
    <mergeCell ref="AB13:AB14"/>
    <mergeCell ref="AC13:AC14"/>
    <mergeCell ref="AD13:AD14"/>
    <mergeCell ref="AE13:AE14"/>
    <mergeCell ref="AF13:AF14"/>
    <mergeCell ref="AG13:AG14"/>
    <mergeCell ref="B13:B14"/>
    <mergeCell ref="C13:C14"/>
    <mergeCell ref="D13:D14"/>
    <mergeCell ref="E13:O14"/>
    <mergeCell ref="B7:O7"/>
    <mergeCell ref="B9:C9"/>
    <mergeCell ref="B10:C10"/>
    <mergeCell ref="B11:C11"/>
    <mergeCell ref="B12:D12"/>
  </mergeCells>
  <phoneticPr fontId="1"/>
  <conditionalFormatting sqref="A15:A45">
    <cfRule type="expression" dxfId="64" priority="4">
      <formula>A14=A15</formula>
    </cfRule>
  </conditionalFormatting>
  <conditionalFormatting sqref="B15:C45">
    <cfRule type="expression" dxfId="63" priority="9">
      <formula>WEEKDAY($B15)=7</formula>
    </cfRule>
  </conditionalFormatting>
  <conditionalFormatting sqref="B15:D45 AB16:AB45">
    <cfRule type="expression" dxfId="62" priority="5">
      <formula>WEEKDAY($B15)=1</formula>
    </cfRule>
    <cfRule type="expression" dxfId="61" priority="6">
      <formula>WEEKDAY($B15)=7</formula>
    </cfRule>
  </conditionalFormatting>
  <conditionalFormatting sqref="D15:O44">
    <cfRule type="expression" dxfId="60" priority="10">
      <formula>WEEKDAY($B15)=7</formula>
    </cfRule>
  </conditionalFormatting>
  <conditionalFormatting sqref="G51">
    <cfRule type="containsText" dxfId="59" priority="3" operator="containsText" text="未達成">
      <formula>NOT(ISERROR(SEARCH("未達成",G51)))</formula>
    </cfRule>
  </conditionalFormatting>
  <conditionalFormatting sqref="J51">
    <cfRule type="containsText" dxfId="58" priority="1" operator="containsText" text="未達成">
      <formula>NOT(ISERROR(SEARCH("未達成",J51)))</formula>
    </cfRule>
  </conditionalFormatting>
  <conditionalFormatting sqref="M51 P51">
    <cfRule type="containsText" dxfId="57" priority="2" operator="containsText" text="未達成">
      <formula>NOT(ISERROR(SEARCH("未達成",M51)))</formula>
    </cfRule>
  </conditionalFormatting>
  <conditionalFormatting sqref="AA15:AB15">
    <cfRule type="expression" dxfId="56" priority="7">
      <formula>WEEKDAY($B15)=1</formula>
    </cfRule>
    <cfRule type="expression" dxfId="55" priority="8">
      <formula>WEEKDAY($B15)=7</formula>
    </cfRule>
  </conditionalFormatting>
  <conditionalFormatting sqref="AB10">
    <cfRule type="expression" dxfId="54" priority="11">
      <formula>WEEKDAY($A10)=6</formula>
    </cfRule>
  </conditionalFormatting>
  <conditionalFormatting sqref="AC11">
    <cfRule type="expression" dxfId="53" priority="12">
      <formula>WEEKDAY($A11)=1</formula>
    </cfRule>
    <cfRule type="expression" dxfId="52" priority="13">
      <formula>WEEKDAY($A11)=7</formula>
    </cfRule>
  </conditionalFormatting>
  <dataValidations count="1">
    <dataValidation type="list" allowBlank="1" showInputMessage="1" showErrorMessage="1" sqref="D15:D45" xr:uid="{CF646DE5-0857-4B69-AE8E-735D2F0963F6}">
      <formula1>$AA$52:$AA$54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7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9ADA2-9E5B-4A83-9B9A-6BB1586A0929}">
  <sheetPr>
    <tabColor rgb="FFD1F18B"/>
    <pageSetUpPr fitToPage="1"/>
  </sheetPr>
  <dimension ref="A1:AN72"/>
  <sheetViews>
    <sheetView view="pageBreakPreview" zoomScale="50" zoomScaleNormal="80" zoomScaleSheetLayoutView="50" workbookViewId="0">
      <selection activeCell="D15" sqref="D15"/>
    </sheetView>
  </sheetViews>
  <sheetFormatPr defaultColWidth="9" defaultRowHeight="12" x14ac:dyDescent="0.15"/>
  <cols>
    <col min="1" max="1" width="6.125" style="1" customWidth="1"/>
    <col min="2" max="2" width="6.125" style="2" customWidth="1"/>
    <col min="3" max="3" width="6.125" style="3" customWidth="1"/>
    <col min="4" max="4" width="11.625" style="3" customWidth="1"/>
    <col min="5" max="7" width="6.125" style="3" customWidth="1"/>
    <col min="8" max="8" width="6.125" style="2" customWidth="1"/>
    <col min="9" max="13" width="6.125" style="3" customWidth="1"/>
    <col min="14" max="14" width="6.125" style="2" customWidth="1"/>
    <col min="15" max="26" width="6.125" style="3" customWidth="1"/>
    <col min="27" max="27" width="9" style="1"/>
    <col min="28" max="28" width="10.875" style="1" bestFit="1" customWidth="1"/>
    <col min="29" max="16384" width="9" style="1"/>
  </cols>
  <sheetData>
    <row r="1" spans="1:40" ht="20.100000000000001" customHeight="1" x14ac:dyDescent="0.5">
      <c r="A1" s="6"/>
      <c r="B1" s="7"/>
      <c r="C1" s="8"/>
      <c r="D1" s="8"/>
      <c r="E1" s="8"/>
      <c r="F1" s="8"/>
      <c r="G1" s="8"/>
      <c r="H1" s="9"/>
      <c r="I1" s="10"/>
      <c r="J1" s="8"/>
      <c r="K1" s="8"/>
      <c r="L1" s="8"/>
      <c r="M1" s="8"/>
      <c r="N1" s="9"/>
      <c r="O1" s="11" t="s">
        <v>50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20.100000000000001" customHeight="1" x14ac:dyDescent="0.15">
      <c r="A2" s="13"/>
      <c r="B2" s="7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14"/>
      <c r="O2" s="1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9"/>
      <c r="AB2" s="19"/>
      <c r="AC2" s="19"/>
      <c r="AD2" s="19"/>
      <c r="AE2" s="75"/>
      <c r="AF2" s="75"/>
      <c r="AG2" s="75"/>
      <c r="AH2" s="19"/>
      <c r="AI2" s="19"/>
      <c r="AJ2" s="19"/>
      <c r="AK2" s="19"/>
      <c r="AL2" s="19"/>
      <c r="AM2" s="19"/>
      <c r="AN2" s="19"/>
    </row>
    <row r="3" spans="1:40" ht="20.100000000000001" customHeight="1" x14ac:dyDescent="0.15">
      <c r="A3" s="13"/>
      <c r="B3" s="7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14"/>
      <c r="O3" s="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9"/>
      <c r="AB3" s="19"/>
      <c r="AC3" s="19"/>
      <c r="AD3" s="19"/>
      <c r="AE3" s="75"/>
      <c r="AF3" s="75"/>
      <c r="AG3" s="75"/>
      <c r="AH3" s="19"/>
      <c r="AI3" s="19"/>
      <c r="AJ3" s="19"/>
      <c r="AK3" s="19"/>
      <c r="AL3" s="19"/>
      <c r="AM3" s="19"/>
      <c r="AN3" s="19"/>
    </row>
    <row r="4" spans="1:40" ht="20.100000000000001" customHeight="1" x14ac:dyDescent="0.15">
      <c r="A4" s="13"/>
      <c r="B4" s="7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14"/>
      <c r="O4" s="1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9"/>
      <c r="AB4" s="19"/>
      <c r="AC4" s="19"/>
      <c r="AD4" s="19"/>
      <c r="AE4" s="75"/>
      <c r="AF4" s="75"/>
      <c r="AG4" s="75"/>
      <c r="AH4" s="19"/>
      <c r="AI4" s="19"/>
      <c r="AJ4" s="19"/>
      <c r="AK4" s="19"/>
      <c r="AL4" s="19"/>
      <c r="AM4" s="19"/>
      <c r="AN4" s="19"/>
    </row>
    <row r="5" spans="1:40" ht="20.100000000000001" customHeight="1" x14ac:dyDescent="0.15">
      <c r="A5" s="13"/>
      <c r="B5" s="7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14"/>
      <c r="O5" s="15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9"/>
      <c r="AB5" s="19"/>
      <c r="AC5" s="19"/>
      <c r="AD5" s="19"/>
      <c r="AE5" s="75"/>
      <c r="AF5" s="75"/>
      <c r="AG5" s="75"/>
      <c r="AH5" s="19"/>
      <c r="AI5" s="19"/>
      <c r="AJ5" s="19"/>
      <c r="AK5" s="19"/>
      <c r="AL5" s="19"/>
      <c r="AM5" s="19"/>
      <c r="AN5" s="19"/>
    </row>
    <row r="6" spans="1:40" ht="20.100000000000001" customHeight="1" x14ac:dyDescent="0.15">
      <c r="A6" s="13"/>
      <c r="B6" s="7"/>
      <c r="C6" s="8"/>
      <c r="D6" s="8"/>
      <c r="E6" s="8"/>
      <c r="F6" s="9"/>
      <c r="G6" s="8"/>
      <c r="H6" s="9"/>
      <c r="I6" s="16"/>
      <c r="J6" s="8"/>
      <c r="K6" s="8"/>
      <c r="L6" s="8"/>
      <c r="M6" s="8"/>
      <c r="N6" s="9"/>
      <c r="O6" s="1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19"/>
      <c r="AC6" s="19"/>
      <c r="AD6" s="19"/>
      <c r="AE6" s="75"/>
      <c r="AF6" s="75"/>
      <c r="AG6" s="75"/>
      <c r="AH6" s="19"/>
      <c r="AI6" s="19"/>
      <c r="AJ6" s="19"/>
      <c r="AK6" s="19"/>
      <c r="AL6" s="19"/>
      <c r="AM6" s="19"/>
      <c r="AN6" s="19"/>
    </row>
    <row r="7" spans="1:40" ht="27" customHeight="1" x14ac:dyDescent="0.15">
      <c r="A7" s="19"/>
      <c r="B7" s="146" t="s">
        <v>54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9"/>
      <c r="AB7" s="19"/>
      <c r="AC7" s="19"/>
      <c r="AD7" s="19"/>
      <c r="AE7" s="75"/>
      <c r="AF7" s="75"/>
      <c r="AG7" s="75"/>
      <c r="AH7" s="19"/>
      <c r="AI7" s="19"/>
      <c r="AJ7" s="19"/>
      <c r="AK7" s="19"/>
      <c r="AL7" s="19"/>
      <c r="AM7" s="19"/>
      <c r="AN7" s="19"/>
    </row>
    <row r="8" spans="1:40" ht="17.100000000000001" customHeight="1" x14ac:dyDescent="0.15">
      <c r="A8" s="19"/>
      <c r="B8" s="17"/>
      <c r="C8" s="17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19"/>
      <c r="AB8" s="19"/>
      <c r="AC8" s="19"/>
      <c r="AD8" s="19"/>
      <c r="AE8" s="75"/>
      <c r="AF8" s="75"/>
      <c r="AG8" s="75"/>
      <c r="AH8" s="19"/>
      <c r="AI8" s="19"/>
      <c r="AJ8" s="19"/>
      <c r="AK8" s="19"/>
      <c r="AL8" s="19"/>
      <c r="AM8" s="19"/>
      <c r="AN8" s="19"/>
    </row>
    <row r="9" spans="1:40" ht="17.100000000000001" customHeight="1" x14ac:dyDescent="0.15">
      <c r="A9" s="58"/>
      <c r="B9" s="147" t="s">
        <v>10</v>
      </c>
      <c r="C9" s="147"/>
      <c r="D9" s="60" t="s">
        <v>42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19"/>
      <c r="AB9" s="19"/>
      <c r="AC9" s="19"/>
      <c r="AD9" s="19"/>
      <c r="AE9" s="75"/>
      <c r="AF9" s="75"/>
      <c r="AG9" s="75"/>
      <c r="AH9" s="19"/>
      <c r="AI9" s="19"/>
      <c r="AJ9" s="19"/>
      <c r="AK9" s="19"/>
      <c r="AL9" s="19"/>
      <c r="AM9" s="19"/>
      <c r="AN9" s="19"/>
    </row>
    <row r="10" spans="1:40" ht="17.100000000000001" customHeight="1" x14ac:dyDescent="0.15">
      <c r="A10" s="58"/>
      <c r="B10" s="147" t="s">
        <v>8</v>
      </c>
      <c r="C10" s="147"/>
      <c r="D10" s="60" t="s">
        <v>37</v>
      </c>
      <c r="E10" s="60"/>
      <c r="F10" s="60"/>
      <c r="G10" s="60"/>
      <c r="H10" s="60"/>
      <c r="I10" s="60"/>
      <c r="J10" s="60"/>
      <c r="K10" s="60"/>
      <c r="L10" s="60"/>
      <c r="M10" s="60"/>
      <c r="N10" s="73"/>
      <c r="O10" s="73"/>
      <c r="P10" s="73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19"/>
      <c r="AB10" s="28"/>
      <c r="AC10" s="19"/>
      <c r="AD10" s="19"/>
      <c r="AE10" s="75"/>
      <c r="AF10" s="75"/>
      <c r="AG10" s="75"/>
      <c r="AH10" s="19"/>
      <c r="AI10" s="19"/>
      <c r="AJ10" s="19"/>
      <c r="AK10" s="19"/>
      <c r="AL10" s="19"/>
      <c r="AM10" s="19"/>
      <c r="AN10" s="19"/>
    </row>
    <row r="11" spans="1:40" ht="17.100000000000001" customHeight="1" thickBot="1" x14ac:dyDescent="0.2">
      <c r="A11" s="58"/>
      <c r="B11" s="147" t="s">
        <v>9</v>
      </c>
      <c r="C11" s="147"/>
      <c r="D11" s="60" t="s">
        <v>43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9"/>
      <c r="AB11" s="19"/>
      <c r="AC11" s="81"/>
      <c r="AD11" s="19"/>
      <c r="AE11" s="75"/>
      <c r="AF11" s="75"/>
      <c r="AG11" s="75"/>
      <c r="AH11" s="19"/>
      <c r="AI11" s="19"/>
      <c r="AJ11" s="19"/>
      <c r="AK11" s="19"/>
      <c r="AL11" s="19"/>
      <c r="AM11" s="19"/>
      <c r="AN11" s="19"/>
    </row>
    <row r="12" spans="1:40" ht="18.75" thickTop="1" thickBot="1" x14ac:dyDescent="0.2">
      <c r="A12" s="21"/>
      <c r="B12" s="148">
        <f>DATE(N12,O12,1)</f>
        <v>45809</v>
      </c>
      <c r="C12" s="149"/>
      <c r="D12" s="150"/>
      <c r="E12" s="22"/>
      <c r="F12" s="23"/>
      <c r="G12" s="23"/>
      <c r="H12" s="23"/>
      <c r="I12" s="23"/>
      <c r="J12" s="23"/>
      <c r="K12" s="23"/>
      <c r="L12" s="23"/>
      <c r="M12" s="54"/>
      <c r="N12" s="44">
        <v>2025</v>
      </c>
      <c r="O12" s="45">
        <v>6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76"/>
      <c r="AB12" s="60"/>
      <c r="AC12" s="19"/>
      <c r="AD12" s="19"/>
      <c r="AE12" s="19"/>
      <c r="AF12" s="19"/>
      <c r="AG12" s="19"/>
      <c r="AH12" s="19"/>
      <c r="AI12" s="19"/>
      <c r="AJ12" s="19"/>
      <c r="AK12" s="77"/>
      <c r="AL12" s="19"/>
      <c r="AM12" s="19"/>
      <c r="AN12" s="19"/>
    </row>
    <row r="13" spans="1:40" ht="22.5" customHeight="1" thickTop="1" x14ac:dyDescent="0.15">
      <c r="A13" s="59"/>
      <c r="B13" s="134" t="s">
        <v>1</v>
      </c>
      <c r="C13" s="136" t="s">
        <v>2</v>
      </c>
      <c r="D13" s="138" t="s">
        <v>25</v>
      </c>
      <c r="E13" s="138" t="s">
        <v>36</v>
      </c>
      <c r="F13" s="140"/>
      <c r="G13" s="140"/>
      <c r="H13" s="140"/>
      <c r="I13" s="140"/>
      <c r="J13" s="140"/>
      <c r="K13" s="140"/>
      <c r="L13" s="140"/>
      <c r="M13" s="140"/>
      <c r="N13" s="141"/>
      <c r="O13" s="142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19"/>
      <c r="AB13" s="93" t="s">
        <v>11</v>
      </c>
      <c r="AC13" s="126" t="s">
        <v>19</v>
      </c>
      <c r="AD13" s="128" t="s">
        <v>20</v>
      </c>
      <c r="AE13" s="130" t="s">
        <v>18</v>
      </c>
      <c r="AF13" s="132" t="s">
        <v>21</v>
      </c>
      <c r="AG13" s="133" t="s">
        <v>22</v>
      </c>
      <c r="AH13" s="117" t="s">
        <v>13</v>
      </c>
      <c r="AI13" s="119" t="s">
        <v>23</v>
      </c>
      <c r="AJ13" s="119" t="s">
        <v>24</v>
      </c>
      <c r="AK13" s="120" t="s">
        <v>16</v>
      </c>
      <c r="AL13" s="121" t="s">
        <v>17</v>
      </c>
      <c r="AM13" s="19"/>
    </row>
    <row r="14" spans="1:40" ht="22.5" customHeight="1" thickBot="1" x14ac:dyDescent="0.2">
      <c r="A14" s="59"/>
      <c r="B14" s="135"/>
      <c r="C14" s="137"/>
      <c r="D14" s="139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9"/>
      <c r="AB14" s="93"/>
      <c r="AC14" s="127"/>
      <c r="AD14" s="129"/>
      <c r="AE14" s="131"/>
      <c r="AF14" s="132"/>
      <c r="AG14" s="133"/>
      <c r="AH14" s="118"/>
      <c r="AI14" s="96"/>
      <c r="AJ14" s="96"/>
      <c r="AK14" s="96"/>
      <c r="AL14" s="122"/>
      <c r="AM14" s="19"/>
    </row>
    <row r="15" spans="1:40" ht="20.100000000000001" customHeight="1" thickTop="1" x14ac:dyDescent="0.15">
      <c r="A15" s="56"/>
      <c r="B15" s="64">
        <f>DATE($N$12,$O$12,1)</f>
        <v>45809</v>
      </c>
      <c r="C15" s="65">
        <f>IF(B15&lt;&gt;"",B15,"")</f>
        <v>45809</v>
      </c>
      <c r="D15" s="41" t="s">
        <v>26</v>
      </c>
      <c r="E15" s="123"/>
      <c r="F15" s="124"/>
      <c r="G15" s="124"/>
      <c r="H15" s="124"/>
      <c r="I15" s="124"/>
      <c r="J15" s="124"/>
      <c r="K15" s="124"/>
      <c r="L15" s="124"/>
      <c r="M15" s="124"/>
      <c r="N15" s="124"/>
      <c r="O15" s="125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8"/>
      <c r="AB15" s="31">
        <f>WEEKDAY(B15)</f>
        <v>1</v>
      </c>
      <c r="AC15" s="32">
        <f>IF(AB15=7,1,0)</f>
        <v>0</v>
      </c>
      <c r="AD15" s="33">
        <f>IF(AB15=1,1,0)</f>
        <v>1</v>
      </c>
      <c r="AE15" s="34">
        <f>IF(D15="*",0,1)</f>
        <v>0</v>
      </c>
      <c r="AF15" s="35">
        <f>IF(AND(AC15=1,AE15=1),1,0)</f>
        <v>0</v>
      </c>
      <c r="AG15" s="47">
        <f>IF(AND(AD15=1,AE15=1),1,0)</f>
        <v>0</v>
      </c>
      <c r="AH15" s="48">
        <f t="shared" ref="AH15:AH45" si="0">IF(D15="○",1,0)</f>
        <v>0</v>
      </c>
      <c r="AI15" s="36">
        <f t="shared" ref="AI15:AI45" si="1">IF(AND(AC15=1,AE15=1,AH15=1),1,0)</f>
        <v>0</v>
      </c>
      <c r="AJ15" s="36">
        <f t="shared" ref="AJ15:AJ45" si="2">IF(AND(AD15=1,AE15=1,AH15=1),1,0)</f>
        <v>0</v>
      </c>
      <c r="AK15" s="37" t="str">
        <f t="shared" ref="AK15:AL45" si="3">IF(AF15=0,"-",IF(AND(AF15=1,AI15=1),"達成","未達成"))</f>
        <v>-</v>
      </c>
      <c r="AL15" s="49" t="str">
        <f t="shared" si="3"/>
        <v>-</v>
      </c>
      <c r="AM15" s="19"/>
    </row>
    <row r="16" spans="1:40" ht="20.100000000000001" customHeight="1" x14ac:dyDescent="0.15">
      <c r="A16" s="56"/>
      <c r="B16" s="66">
        <f>B15+1</f>
        <v>45810</v>
      </c>
      <c r="C16" s="67">
        <f>IF(B16&lt;&gt;"",B16,"")</f>
        <v>45810</v>
      </c>
      <c r="D16" s="42" t="s">
        <v>26</v>
      </c>
      <c r="E16" s="114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9"/>
      <c r="AB16" s="31">
        <f t="shared" ref="AB16:AB42" si="4">WEEKDAY(B16)</f>
        <v>2</v>
      </c>
      <c r="AC16" s="32">
        <f t="shared" ref="AC16:AC43" si="5">IF(AB16=7,1,0)</f>
        <v>0</v>
      </c>
      <c r="AD16" s="33">
        <f t="shared" ref="AD16:AD44" si="6">IF(AB16=1,1,0)</f>
        <v>0</v>
      </c>
      <c r="AE16" s="34">
        <f t="shared" ref="AE16:AE42" si="7">IF(D16="*",0,1)</f>
        <v>0</v>
      </c>
      <c r="AF16" s="35">
        <f>IF(AND(AC16=1,AE16=1),1,0)</f>
        <v>0</v>
      </c>
      <c r="AG16" s="47">
        <f t="shared" ref="AG16:AG45" si="8">IF(AND(AD16=1,AE16=1),1,0)</f>
        <v>0</v>
      </c>
      <c r="AH16" s="48">
        <f t="shared" si="0"/>
        <v>0</v>
      </c>
      <c r="AI16" s="36">
        <f t="shared" si="1"/>
        <v>0</v>
      </c>
      <c r="AJ16" s="36">
        <f t="shared" si="2"/>
        <v>0</v>
      </c>
      <c r="AK16" s="37" t="str">
        <f t="shared" si="3"/>
        <v>-</v>
      </c>
      <c r="AL16" s="49" t="str">
        <f t="shared" si="3"/>
        <v>-</v>
      </c>
      <c r="AM16" s="19"/>
    </row>
    <row r="17" spans="1:39" ht="20.100000000000001" customHeight="1" x14ac:dyDescent="0.15">
      <c r="A17" s="56"/>
      <c r="B17" s="66">
        <f>B16+1</f>
        <v>45811</v>
      </c>
      <c r="C17" s="67">
        <f t="shared" ref="C17:C44" si="9">IF(B17&lt;&gt;"",B17,"")</f>
        <v>45811</v>
      </c>
      <c r="D17" s="42" t="s">
        <v>26</v>
      </c>
      <c r="E17" s="114" t="s">
        <v>27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9"/>
      <c r="AB17" s="31">
        <f t="shared" si="4"/>
        <v>3</v>
      </c>
      <c r="AC17" s="32">
        <f t="shared" si="5"/>
        <v>0</v>
      </c>
      <c r="AD17" s="33">
        <f t="shared" si="6"/>
        <v>0</v>
      </c>
      <c r="AE17" s="34">
        <f t="shared" si="7"/>
        <v>0</v>
      </c>
      <c r="AF17" s="35">
        <f t="shared" ref="AF17:AF44" si="10">IF(AND(AC17=1,AE17=1),1,0)</f>
        <v>0</v>
      </c>
      <c r="AG17" s="47">
        <f t="shared" si="8"/>
        <v>0</v>
      </c>
      <c r="AH17" s="48">
        <f t="shared" si="0"/>
        <v>0</v>
      </c>
      <c r="AI17" s="36">
        <f t="shared" si="1"/>
        <v>0</v>
      </c>
      <c r="AJ17" s="36">
        <f t="shared" si="2"/>
        <v>0</v>
      </c>
      <c r="AK17" s="37" t="str">
        <f t="shared" si="3"/>
        <v>-</v>
      </c>
      <c r="AL17" s="49" t="str">
        <f t="shared" si="3"/>
        <v>-</v>
      </c>
      <c r="AM17" s="19"/>
    </row>
    <row r="18" spans="1:39" ht="20.100000000000001" customHeight="1" x14ac:dyDescent="0.15">
      <c r="A18" s="56"/>
      <c r="B18" s="66">
        <f t="shared" ref="B18:B42" si="11">B17+1</f>
        <v>45812</v>
      </c>
      <c r="C18" s="67">
        <f t="shared" si="9"/>
        <v>45812</v>
      </c>
      <c r="D18" s="42" t="s">
        <v>26</v>
      </c>
      <c r="E18" s="114" t="s">
        <v>28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9"/>
      <c r="AB18" s="31">
        <f t="shared" si="4"/>
        <v>4</v>
      </c>
      <c r="AC18" s="32">
        <f t="shared" si="5"/>
        <v>0</v>
      </c>
      <c r="AD18" s="33">
        <f t="shared" si="6"/>
        <v>0</v>
      </c>
      <c r="AE18" s="34">
        <f t="shared" si="7"/>
        <v>0</v>
      </c>
      <c r="AF18" s="35">
        <f t="shared" si="10"/>
        <v>0</v>
      </c>
      <c r="AG18" s="47">
        <f t="shared" si="8"/>
        <v>0</v>
      </c>
      <c r="AH18" s="48">
        <f t="shared" si="0"/>
        <v>0</v>
      </c>
      <c r="AI18" s="36">
        <f t="shared" si="1"/>
        <v>0</v>
      </c>
      <c r="AJ18" s="36">
        <f t="shared" si="2"/>
        <v>0</v>
      </c>
      <c r="AK18" s="37" t="str">
        <f t="shared" si="3"/>
        <v>-</v>
      </c>
      <c r="AL18" s="49" t="str">
        <f t="shared" si="3"/>
        <v>-</v>
      </c>
      <c r="AM18" s="19"/>
    </row>
    <row r="19" spans="1:39" ht="20.100000000000001" customHeight="1" x14ac:dyDescent="0.15">
      <c r="A19" s="56"/>
      <c r="B19" s="66">
        <f>B18+1</f>
        <v>45813</v>
      </c>
      <c r="C19" s="67">
        <f t="shared" si="9"/>
        <v>45813</v>
      </c>
      <c r="D19" s="42" t="s">
        <v>26</v>
      </c>
      <c r="E19" s="114" t="s">
        <v>28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31">
        <f t="shared" si="4"/>
        <v>5</v>
      </c>
      <c r="AC19" s="32">
        <f>IF(AB19=7,1,0)</f>
        <v>0</v>
      </c>
      <c r="AD19" s="33">
        <f t="shared" si="6"/>
        <v>0</v>
      </c>
      <c r="AE19" s="34">
        <f t="shared" si="7"/>
        <v>0</v>
      </c>
      <c r="AF19" s="35">
        <f t="shared" si="10"/>
        <v>0</v>
      </c>
      <c r="AG19" s="47">
        <f t="shared" si="8"/>
        <v>0</v>
      </c>
      <c r="AH19" s="48">
        <f t="shared" si="0"/>
        <v>0</v>
      </c>
      <c r="AI19" s="36">
        <f t="shared" si="1"/>
        <v>0</v>
      </c>
      <c r="AJ19" s="36">
        <f t="shared" si="2"/>
        <v>0</v>
      </c>
      <c r="AK19" s="37" t="str">
        <f t="shared" si="3"/>
        <v>-</v>
      </c>
      <c r="AL19" s="49" t="str">
        <f t="shared" si="3"/>
        <v>-</v>
      </c>
      <c r="AM19" s="19"/>
    </row>
    <row r="20" spans="1:39" ht="20.100000000000001" customHeight="1" x14ac:dyDescent="0.15">
      <c r="A20" s="56"/>
      <c r="B20" s="66">
        <f t="shared" si="11"/>
        <v>45814</v>
      </c>
      <c r="C20" s="67">
        <f t="shared" si="9"/>
        <v>45814</v>
      </c>
      <c r="D20" s="42" t="s">
        <v>26</v>
      </c>
      <c r="E20" s="114" t="s">
        <v>28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6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9"/>
      <c r="AB20" s="31">
        <f t="shared" si="4"/>
        <v>6</v>
      </c>
      <c r="AC20" s="32">
        <f t="shared" si="5"/>
        <v>0</v>
      </c>
      <c r="AD20" s="33">
        <f t="shared" si="6"/>
        <v>0</v>
      </c>
      <c r="AE20" s="34">
        <f t="shared" si="7"/>
        <v>0</v>
      </c>
      <c r="AF20" s="35">
        <f t="shared" si="10"/>
        <v>0</v>
      </c>
      <c r="AG20" s="47">
        <f t="shared" si="8"/>
        <v>0</v>
      </c>
      <c r="AH20" s="48">
        <f t="shared" si="0"/>
        <v>0</v>
      </c>
      <c r="AI20" s="36">
        <f t="shared" si="1"/>
        <v>0</v>
      </c>
      <c r="AJ20" s="36">
        <f t="shared" si="2"/>
        <v>0</v>
      </c>
      <c r="AK20" s="37" t="str">
        <f t="shared" si="3"/>
        <v>-</v>
      </c>
      <c r="AL20" s="49" t="str">
        <f t="shared" si="3"/>
        <v>-</v>
      </c>
      <c r="AM20" s="19"/>
    </row>
    <row r="21" spans="1:39" ht="20.100000000000001" customHeight="1" x14ac:dyDescent="0.15">
      <c r="A21" s="56"/>
      <c r="B21" s="66">
        <f t="shared" si="11"/>
        <v>45815</v>
      </c>
      <c r="C21" s="67">
        <f t="shared" si="9"/>
        <v>45815</v>
      </c>
      <c r="D21" s="42" t="s">
        <v>26</v>
      </c>
      <c r="E21" s="114" t="s">
        <v>28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6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9"/>
      <c r="AB21" s="31">
        <f t="shared" si="4"/>
        <v>7</v>
      </c>
      <c r="AC21" s="32">
        <f t="shared" si="5"/>
        <v>1</v>
      </c>
      <c r="AD21" s="33">
        <f t="shared" si="6"/>
        <v>0</v>
      </c>
      <c r="AE21" s="34">
        <f t="shared" si="7"/>
        <v>0</v>
      </c>
      <c r="AF21" s="35">
        <f t="shared" si="10"/>
        <v>0</v>
      </c>
      <c r="AG21" s="47">
        <f t="shared" si="8"/>
        <v>0</v>
      </c>
      <c r="AH21" s="48">
        <f t="shared" si="0"/>
        <v>0</v>
      </c>
      <c r="AI21" s="36">
        <f t="shared" si="1"/>
        <v>0</v>
      </c>
      <c r="AJ21" s="36">
        <f t="shared" si="2"/>
        <v>0</v>
      </c>
      <c r="AK21" s="37" t="str">
        <f t="shared" si="3"/>
        <v>-</v>
      </c>
      <c r="AL21" s="49" t="str">
        <f t="shared" si="3"/>
        <v>-</v>
      </c>
      <c r="AM21" s="19"/>
    </row>
    <row r="22" spans="1:39" ht="20.100000000000001" customHeight="1" x14ac:dyDescent="0.15">
      <c r="A22" s="56"/>
      <c r="B22" s="66">
        <f t="shared" si="11"/>
        <v>45816</v>
      </c>
      <c r="C22" s="67">
        <f t="shared" si="9"/>
        <v>45816</v>
      </c>
      <c r="D22" s="42" t="s">
        <v>26</v>
      </c>
      <c r="E22" s="114" t="s">
        <v>28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6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19"/>
      <c r="AB22" s="31">
        <f t="shared" si="4"/>
        <v>1</v>
      </c>
      <c r="AC22" s="32">
        <f t="shared" si="5"/>
        <v>0</v>
      </c>
      <c r="AD22" s="33">
        <f t="shared" si="6"/>
        <v>1</v>
      </c>
      <c r="AE22" s="34">
        <f t="shared" si="7"/>
        <v>0</v>
      </c>
      <c r="AF22" s="35">
        <f t="shared" si="10"/>
        <v>0</v>
      </c>
      <c r="AG22" s="47">
        <f t="shared" si="8"/>
        <v>0</v>
      </c>
      <c r="AH22" s="48">
        <f t="shared" si="0"/>
        <v>0</v>
      </c>
      <c r="AI22" s="36">
        <f t="shared" si="1"/>
        <v>0</v>
      </c>
      <c r="AJ22" s="36">
        <f t="shared" si="2"/>
        <v>0</v>
      </c>
      <c r="AK22" s="37" t="str">
        <f t="shared" si="3"/>
        <v>-</v>
      </c>
      <c r="AL22" s="49" t="str">
        <f t="shared" si="3"/>
        <v>-</v>
      </c>
      <c r="AM22" s="19"/>
    </row>
    <row r="23" spans="1:39" ht="20.100000000000001" customHeight="1" x14ac:dyDescent="0.15">
      <c r="A23" s="56"/>
      <c r="B23" s="66">
        <f t="shared" si="11"/>
        <v>45817</v>
      </c>
      <c r="C23" s="67">
        <f t="shared" si="9"/>
        <v>45817</v>
      </c>
      <c r="D23" s="42"/>
      <c r="E23" s="114" t="s">
        <v>29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6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9"/>
      <c r="AB23" s="31">
        <f t="shared" si="4"/>
        <v>2</v>
      </c>
      <c r="AC23" s="32">
        <f t="shared" si="5"/>
        <v>0</v>
      </c>
      <c r="AD23" s="33">
        <f t="shared" si="6"/>
        <v>0</v>
      </c>
      <c r="AE23" s="34">
        <f t="shared" si="7"/>
        <v>1</v>
      </c>
      <c r="AF23" s="35">
        <f t="shared" si="10"/>
        <v>0</v>
      </c>
      <c r="AG23" s="47">
        <f t="shared" si="8"/>
        <v>0</v>
      </c>
      <c r="AH23" s="48">
        <f t="shared" si="0"/>
        <v>0</v>
      </c>
      <c r="AI23" s="36">
        <f t="shared" si="1"/>
        <v>0</v>
      </c>
      <c r="AJ23" s="36">
        <f t="shared" si="2"/>
        <v>0</v>
      </c>
      <c r="AK23" s="37" t="str">
        <f t="shared" si="3"/>
        <v>-</v>
      </c>
      <c r="AL23" s="49" t="str">
        <f t="shared" si="3"/>
        <v>-</v>
      </c>
      <c r="AM23" s="19"/>
    </row>
    <row r="24" spans="1:39" ht="20.100000000000001" customHeight="1" x14ac:dyDescent="0.15">
      <c r="A24" s="56"/>
      <c r="B24" s="66">
        <f t="shared" si="11"/>
        <v>45818</v>
      </c>
      <c r="C24" s="67">
        <f t="shared" si="9"/>
        <v>45818</v>
      </c>
      <c r="D24" s="42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6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9"/>
      <c r="AB24" s="31">
        <f t="shared" si="4"/>
        <v>3</v>
      </c>
      <c r="AC24" s="32">
        <f t="shared" si="5"/>
        <v>0</v>
      </c>
      <c r="AD24" s="33">
        <f>IF(AB24=1,1,0)</f>
        <v>0</v>
      </c>
      <c r="AE24" s="34">
        <f t="shared" si="7"/>
        <v>1</v>
      </c>
      <c r="AF24" s="35">
        <f t="shared" si="10"/>
        <v>0</v>
      </c>
      <c r="AG24" s="47">
        <f t="shared" si="8"/>
        <v>0</v>
      </c>
      <c r="AH24" s="48">
        <f>IF(D24="○",1,0)</f>
        <v>0</v>
      </c>
      <c r="AI24" s="36">
        <f t="shared" si="1"/>
        <v>0</v>
      </c>
      <c r="AJ24" s="36">
        <f t="shared" si="2"/>
        <v>0</v>
      </c>
      <c r="AK24" s="37" t="str">
        <f t="shared" si="3"/>
        <v>-</v>
      </c>
      <c r="AL24" s="49" t="str">
        <f t="shared" si="3"/>
        <v>-</v>
      </c>
      <c r="AM24" s="19"/>
    </row>
    <row r="25" spans="1:39" ht="20.100000000000001" customHeight="1" x14ac:dyDescent="0.15">
      <c r="A25" s="56"/>
      <c r="B25" s="66">
        <f t="shared" si="11"/>
        <v>45819</v>
      </c>
      <c r="C25" s="67">
        <f t="shared" si="9"/>
        <v>45819</v>
      </c>
      <c r="D25" s="42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6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9"/>
      <c r="AB25" s="31">
        <f t="shared" si="4"/>
        <v>4</v>
      </c>
      <c r="AC25" s="32">
        <f t="shared" si="5"/>
        <v>0</v>
      </c>
      <c r="AD25" s="33">
        <f t="shared" si="6"/>
        <v>0</v>
      </c>
      <c r="AE25" s="34">
        <f>IF(D25="*",0,1)</f>
        <v>1</v>
      </c>
      <c r="AF25" s="35">
        <f t="shared" si="10"/>
        <v>0</v>
      </c>
      <c r="AG25" s="47">
        <f t="shared" si="8"/>
        <v>0</v>
      </c>
      <c r="AH25" s="48">
        <f t="shared" si="0"/>
        <v>0</v>
      </c>
      <c r="AI25" s="36">
        <f t="shared" si="1"/>
        <v>0</v>
      </c>
      <c r="AJ25" s="36">
        <f t="shared" si="2"/>
        <v>0</v>
      </c>
      <c r="AK25" s="37" t="str">
        <f t="shared" si="3"/>
        <v>-</v>
      </c>
      <c r="AL25" s="49" t="str">
        <f t="shared" si="3"/>
        <v>-</v>
      </c>
      <c r="AM25" s="19"/>
    </row>
    <row r="26" spans="1:39" ht="20.100000000000001" customHeight="1" x14ac:dyDescent="0.15">
      <c r="A26" s="56"/>
      <c r="B26" s="66">
        <f t="shared" si="11"/>
        <v>45820</v>
      </c>
      <c r="C26" s="67">
        <f t="shared" si="9"/>
        <v>45820</v>
      </c>
      <c r="D26" s="42"/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9"/>
      <c r="AB26" s="31">
        <f t="shared" si="4"/>
        <v>5</v>
      </c>
      <c r="AC26" s="32">
        <f t="shared" si="5"/>
        <v>0</v>
      </c>
      <c r="AD26" s="33">
        <f t="shared" si="6"/>
        <v>0</v>
      </c>
      <c r="AE26" s="34">
        <f t="shared" si="7"/>
        <v>1</v>
      </c>
      <c r="AF26" s="35">
        <f>IF(AND(AC26=1,AE26=1),1,0)</f>
        <v>0</v>
      </c>
      <c r="AG26" s="47">
        <f t="shared" si="8"/>
        <v>0</v>
      </c>
      <c r="AH26" s="48">
        <f t="shared" si="0"/>
        <v>0</v>
      </c>
      <c r="AI26" s="36">
        <f t="shared" si="1"/>
        <v>0</v>
      </c>
      <c r="AJ26" s="36">
        <f t="shared" si="2"/>
        <v>0</v>
      </c>
      <c r="AK26" s="37" t="str">
        <f t="shared" si="3"/>
        <v>-</v>
      </c>
      <c r="AL26" s="49" t="str">
        <f t="shared" si="3"/>
        <v>-</v>
      </c>
      <c r="AM26" s="19"/>
    </row>
    <row r="27" spans="1:39" ht="20.100000000000001" customHeight="1" x14ac:dyDescent="0.15">
      <c r="A27" s="56"/>
      <c r="B27" s="66">
        <f t="shared" si="11"/>
        <v>45821</v>
      </c>
      <c r="C27" s="67">
        <f t="shared" si="9"/>
        <v>45821</v>
      </c>
      <c r="D27" s="42"/>
      <c r="E27" s="114"/>
      <c r="F27" s="115"/>
      <c r="G27" s="115"/>
      <c r="H27" s="115"/>
      <c r="I27" s="115"/>
      <c r="J27" s="115"/>
      <c r="K27" s="115"/>
      <c r="L27" s="115"/>
      <c r="M27" s="115"/>
      <c r="N27" s="115"/>
      <c r="O27" s="116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9"/>
      <c r="AB27" s="31">
        <f t="shared" si="4"/>
        <v>6</v>
      </c>
      <c r="AC27" s="32">
        <f>IF(AB27=7,1,0)</f>
        <v>0</v>
      </c>
      <c r="AD27" s="33">
        <f t="shared" si="6"/>
        <v>0</v>
      </c>
      <c r="AE27" s="34">
        <f t="shared" si="7"/>
        <v>1</v>
      </c>
      <c r="AF27" s="35">
        <f t="shared" si="10"/>
        <v>0</v>
      </c>
      <c r="AG27" s="47">
        <f t="shared" si="8"/>
        <v>0</v>
      </c>
      <c r="AH27" s="48">
        <f t="shared" si="0"/>
        <v>0</v>
      </c>
      <c r="AI27" s="36">
        <f t="shared" si="1"/>
        <v>0</v>
      </c>
      <c r="AJ27" s="36">
        <f t="shared" si="2"/>
        <v>0</v>
      </c>
      <c r="AK27" s="37" t="str">
        <f t="shared" si="3"/>
        <v>-</v>
      </c>
      <c r="AL27" s="49" t="str">
        <f t="shared" si="3"/>
        <v>-</v>
      </c>
      <c r="AM27" s="19"/>
    </row>
    <row r="28" spans="1:39" ht="20.100000000000001" customHeight="1" x14ac:dyDescent="0.15">
      <c r="A28" s="56"/>
      <c r="B28" s="66">
        <f t="shared" si="11"/>
        <v>45822</v>
      </c>
      <c r="C28" s="67">
        <f t="shared" si="9"/>
        <v>45822</v>
      </c>
      <c r="D28" s="42" t="s">
        <v>0</v>
      </c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9"/>
      <c r="AB28" s="31">
        <f t="shared" si="4"/>
        <v>7</v>
      </c>
      <c r="AC28" s="32">
        <f t="shared" si="5"/>
        <v>1</v>
      </c>
      <c r="AD28" s="33">
        <f t="shared" si="6"/>
        <v>0</v>
      </c>
      <c r="AE28" s="34">
        <f t="shared" si="7"/>
        <v>1</v>
      </c>
      <c r="AF28" s="35">
        <f t="shared" si="10"/>
        <v>1</v>
      </c>
      <c r="AG28" s="47">
        <f t="shared" si="8"/>
        <v>0</v>
      </c>
      <c r="AH28" s="48">
        <f t="shared" si="0"/>
        <v>1</v>
      </c>
      <c r="AI28" s="36">
        <f t="shared" si="1"/>
        <v>1</v>
      </c>
      <c r="AJ28" s="36">
        <f t="shared" si="2"/>
        <v>0</v>
      </c>
      <c r="AK28" s="37" t="str">
        <f t="shared" si="3"/>
        <v>達成</v>
      </c>
      <c r="AL28" s="49" t="str">
        <f t="shared" si="3"/>
        <v>-</v>
      </c>
      <c r="AM28" s="19"/>
    </row>
    <row r="29" spans="1:39" ht="20.100000000000001" customHeight="1" x14ac:dyDescent="0.15">
      <c r="A29" s="56"/>
      <c r="B29" s="66">
        <f t="shared" si="11"/>
        <v>45823</v>
      </c>
      <c r="C29" s="67">
        <f t="shared" si="9"/>
        <v>45823</v>
      </c>
      <c r="D29" s="42" t="s">
        <v>0</v>
      </c>
      <c r="E29" s="114"/>
      <c r="F29" s="115"/>
      <c r="G29" s="115"/>
      <c r="H29" s="115"/>
      <c r="I29" s="115"/>
      <c r="J29" s="115"/>
      <c r="K29" s="115"/>
      <c r="L29" s="115"/>
      <c r="M29" s="115"/>
      <c r="N29" s="115"/>
      <c r="O29" s="11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9"/>
      <c r="AB29" s="31">
        <f t="shared" si="4"/>
        <v>1</v>
      </c>
      <c r="AC29" s="32">
        <f t="shared" si="5"/>
        <v>0</v>
      </c>
      <c r="AD29" s="33">
        <f t="shared" si="6"/>
        <v>1</v>
      </c>
      <c r="AE29" s="34">
        <f t="shared" si="7"/>
        <v>1</v>
      </c>
      <c r="AF29" s="35">
        <f t="shared" si="10"/>
        <v>0</v>
      </c>
      <c r="AG29" s="47">
        <f t="shared" si="8"/>
        <v>1</v>
      </c>
      <c r="AH29" s="48">
        <f t="shared" si="0"/>
        <v>1</v>
      </c>
      <c r="AI29" s="36">
        <f t="shared" si="1"/>
        <v>0</v>
      </c>
      <c r="AJ29" s="36">
        <f t="shared" si="2"/>
        <v>1</v>
      </c>
      <c r="AK29" s="37" t="str">
        <f t="shared" si="3"/>
        <v>-</v>
      </c>
      <c r="AL29" s="49" t="str">
        <f t="shared" si="3"/>
        <v>達成</v>
      </c>
      <c r="AM29" s="19"/>
    </row>
    <row r="30" spans="1:39" ht="20.100000000000001" customHeight="1" x14ac:dyDescent="0.15">
      <c r="A30" s="56"/>
      <c r="B30" s="66">
        <f t="shared" si="11"/>
        <v>45824</v>
      </c>
      <c r="C30" s="67">
        <f t="shared" si="9"/>
        <v>45824</v>
      </c>
      <c r="D30" s="42"/>
      <c r="E30" s="114"/>
      <c r="F30" s="115"/>
      <c r="G30" s="115"/>
      <c r="H30" s="115"/>
      <c r="I30" s="115"/>
      <c r="J30" s="115"/>
      <c r="K30" s="115"/>
      <c r="L30" s="115"/>
      <c r="M30" s="115"/>
      <c r="N30" s="115"/>
      <c r="O30" s="11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9"/>
      <c r="AB30" s="31">
        <f t="shared" si="4"/>
        <v>2</v>
      </c>
      <c r="AC30" s="32">
        <f t="shared" si="5"/>
        <v>0</v>
      </c>
      <c r="AD30" s="33">
        <f t="shared" si="6"/>
        <v>0</v>
      </c>
      <c r="AE30" s="34">
        <f t="shared" si="7"/>
        <v>1</v>
      </c>
      <c r="AF30" s="35">
        <f t="shared" si="10"/>
        <v>0</v>
      </c>
      <c r="AG30" s="47">
        <f t="shared" si="8"/>
        <v>0</v>
      </c>
      <c r="AH30" s="48">
        <f t="shared" si="0"/>
        <v>0</v>
      </c>
      <c r="AI30" s="36">
        <f t="shared" si="1"/>
        <v>0</v>
      </c>
      <c r="AJ30" s="36">
        <f t="shared" si="2"/>
        <v>0</v>
      </c>
      <c r="AK30" s="37" t="str">
        <f t="shared" si="3"/>
        <v>-</v>
      </c>
      <c r="AL30" s="49" t="str">
        <f t="shared" si="3"/>
        <v>-</v>
      </c>
      <c r="AM30" s="19"/>
    </row>
    <row r="31" spans="1:39" ht="20.100000000000001" customHeight="1" x14ac:dyDescent="0.15">
      <c r="A31" s="56"/>
      <c r="B31" s="66">
        <f t="shared" si="11"/>
        <v>45825</v>
      </c>
      <c r="C31" s="67">
        <f t="shared" si="9"/>
        <v>45825</v>
      </c>
      <c r="D31" s="42" t="s">
        <v>0</v>
      </c>
      <c r="E31" s="114" t="s">
        <v>30</v>
      </c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9"/>
      <c r="AB31" s="31">
        <f t="shared" si="4"/>
        <v>3</v>
      </c>
      <c r="AC31" s="32">
        <f t="shared" si="5"/>
        <v>0</v>
      </c>
      <c r="AD31" s="33">
        <f t="shared" si="6"/>
        <v>0</v>
      </c>
      <c r="AE31" s="34">
        <f t="shared" si="7"/>
        <v>1</v>
      </c>
      <c r="AF31" s="38">
        <f t="shared" si="10"/>
        <v>0</v>
      </c>
      <c r="AG31" s="47">
        <f t="shared" si="8"/>
        <v>0</v>
      </c>
      <c r="AH31" s="48">
        <f t="shared" si="0"/>
        <v>1</v>
      </c>
      <c r="AI31" s="36">
        <f t="shared" si="1"/>
        <v>0</v>
      </c>
      <c r="AJ31" s="36">
        <f t="shared" si="2"/>
        <v>0</v>
      </c>
      <c r="AK31" s="37" t="str">
        <f t="shared" si="3"/>
        <v>-</v>
      </c>
      <c r="AL31" s="49" t="str">
        <f t="shared" si="3"/>
        <v>-</v>
      </c>
      <c r="AM31" s="19"/>
    </row>
    <row r="32" spans="1:39" ht="20.100000000000001" customHeight="1" x14ac:dyDescent="0.15">
      <c r="A32" s="56"/>
      <c r="B32" s="66">
        <f t="shared" si="11"/>
        <v>45826</v>
      </c>
      <c r="C32" s="67">
        <f t="shared" si="9"/>
        <v>45826</v>
      </c>
      <c r="D32" s="42"/>
      <c r="E32" s="114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9"/>
      <c r="AB32" s="31">
        <f t="shared" si="4"/>
        <v>4</v>
      </c>
      <c r="AC32" s="32">
        <f t="shared" si="5"/>
        <v>0</v>
      </c>
      <c r="AD32" s="33">
        <f t="shared" si="6"/>
        <v>0</v>
      </c>
      <c r="AE32" s="34">
        <f t="shared" si="7"/>
        <v>1</v>
      </c>
      <c r="AF32" s="35">
        <f t="shared" si="10"/>
        <v>0</v>
      </c>
      <c r="AG32" s="47">
        <f t="shared" si="8"/>
        <v>0</v>
      </c>
      <c r="AH32" s="48">
        <f t="shared" si="0"/>
        <v>0</v>
      </c>
      <c r="AI32" s="36">
        <f t="shared" si="1"/>
        <v>0</v>
      </c>
      <c r="AJ32" s="36">
        <f t="shared" si="2"/>
        <v>0</v>
      </c>
      <c r="AK32" s="37" t="str">
        <f t="shared" si="3"/>
        <v>-</v>
      </c>
      <c r="AL32" s="49" t="str">
        <f t="shared" si="3"/>
        <v>-</v>
      </c>
      <c r="AM32" s="19"/>
    </row>
    <row r="33" spans="1:40" ht="20.100000000000001" customHeight="1" x14ac:dyDescent="0.15">
      <c r="A33" s="56"/>
      <c r="B33" s="66">
        <f t="shared" si="11"/>
        <v>45827</v>
      </c>
      <c r="C33" s="67">
        <f t="shared" si="9"/>
        <v>45827</v>
      </c>
      <c r="D33" s="42"/>
      <c r="E33" s="114"/>
      <c r="F33" s="115"/>
      <c r="G33" s="115"/>
      <c r="H33" s="115"/>
      <c r="I33" s="115"/>
      <c r="J33" s="115"/>
      <c r="K33" s="115"/>
      <c r="L33" s="115"/>
      <c r="M33" s="115"/>
      <c r="N33" s="115"/>
      <c r="O33" s="11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9"/>
      <c r="AB33" s="31">
        <f t="shared" si="4"/>
        <v>5</v>
      </c>
      <c r="AC33" s="32">
        <f t="shared" si="5"/>
        <v>0</v>
      </c>
      <c r="AD33" s="33">
        <f t="shared" si="6"/>
        <v>0</v>
      </c>
      <c r="AE33" s="34">
        <f t="shared" si="7"/>
        <v>1</v>
      </c>
      <c r="AF33" s="35">
        <f t="shared" si="10"/>
        <v>0</v>
      </c>
      <c r="AG33" s="47">
        <f t="shared" si="8"/>
        <v>0</v>
      </c>
      <c r="AH33" s="48">
        <f t="shared" si="0"/>
        <v>0</v>
      </c>
      <c r="AI33" s="36">
        <f t="shared" si="1"/>
        <v>0</v>
      </c>
      <c r="AJ33" s="36">
        <f t="shared" si="2"/>
        <v>0</v>
      </c>
      <c r="AK33" s="37" t="str">
        <f t="shared" si="3"/>
        <v>-</v>
      </c>
      <c r="AL33" s="49" t="str">
        <f t="shared" si="3"/>
        <v>-</v>
      </c>
      <c r="AM33" s="19"/>
    </row>
    <row r="34" spans="1:40" ht="20.100000000000001" customHeight="1" x14ac:dyDescent="0.15">
      <c r="A34" s="56"/>
      <c r="B34" s="66">
        <f t="shared" si="11"/>
        <v>45828</v>
      </c>
      <c r="C34" s="67">
        <f t="shared" si="9"/>
        <v>45828</v>
      </c>
      <c r="D34" s="42"/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9"/>
      <c r="AB34" s="31">
        <f t="shared" si="4"/>
        <v>6</v>
      </c>
      <c r="AC34" s="32">
        <f t="shared" si="5"/>
        <v>0</v>
      </c>
      <c r="AD34" s="33">
        <f>IF(AB34=1,1,0)</f>
        <v>0</v>
      </c>
      <c r="AE34" s="34">
        <f t="shared" si="7"/>
        <v>1</v>
      </c>
      <c r="AF34" s="35">
        <f t="shared" si="10"/>
        <v>0</v>
      </c>
      <c r="AG34" s="47">
        <f t="shared" si="8"/>
        <v>0</v>
      </c>
      <c r="AH34" s="48">
        <f t="shared" si="0"/>
        <v>0</v>
      </c>
      <c r="AI34" s="36">
        <f t="shared" si="1"/>
        <v>0</v>
      </c>
      <c r="AJ34" s="36">
        <f t="shared" si="2"/>
        <v>0</v>
      </c>
      <c r="AK34" s="37" t="str">
        <f t="shared" si="3"/>
        <v>-</v>
      </c>
      <c r="AL34" s="49" t="str">
        <f t="shared" si="3"/>
        <v>-</v>
      </c>
      <c r="AM34" s="19"/>
    </row>
    <row r="35" spans="1:40" ht="20.100000000000001" customHeight="1" x14ac:dyDescent="0.15">
      <c r="A35" s="56"/>
      <c r="B35" s="66">
        <f t="shared" si="11"/>
        <v>45829</v>
      </c>
      <c r="C35" s="67">
        <f t="shared" si="9"/>
        <v>45829</v>
      </c>
      <c r="D35" s="42" t="s">
        <v>0</v>
      </c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9"/>
      <c r="AB35" s="31">
        <f t="shared" si="4"/>
        <v>7</v>
      </c>
      <c r="AC35" s="32">
        <f t="shared" si="5"/>
        <v>1</v>
      </c>
      <c r="AD35" s="33">
        <f t="shared" si="6"/>
        <v>0</v>
      </c>
      <c r="AE35" s="34">
        <f t="shared" si="7"/>
        <v>1</v>
      </c>
      <c r="AF35" s="35">
        <f t="shared" si="10"/>
        <v>1</v>
      </c>
      <c r="AG35" s="47">
        <f t="shared" si="8"/>
        <v>0</v>
      </c>
      <c r="AH35" s="48">
        <f t="shared" si="0"/>
        <v>1</v>
      </c>
      <c r="AI35" s="36">
        <f t="shared" si="1"/>
        <v>1</v>
      </c>
      <c r="AJ35" s="36">
        <f t="shared" si="2"/>
        <v>0</v>
      </c>
      <c r="AK35" s="37" t="str">
        <f t="shared" si="3"/>
        <v>達成</v>
      </c>
      <c r="AL35" s="49" t="str">
        <f t="shared" si="3"/>
        <v>-</v>
      </c>
      <c r="AM35" s="19"/>
    </row>
    <row r="36" spans="1:40" ht="20.100000000000001" customHeight="1" x14ac:dyDescent="0.15">
      <c r="A36" s="56"/>
      <c r="B36" s="66">
        <f t="shared" si="11"/>
        <v>45830</v>
      </c>
      <c r="C36" s="67">
        <f t="shared" si="9"/>
        <v>45830</v>
      </c>
      <c r="D36" s="42" t="s">
        <v>0</v>
      </c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9"/>
      <c r="AB36" s="31">
        <f t="shared" si="4"/>
        <v>1</v>
      </c>
      <c r="AC36" s="32">
        <f t="shared" si="5"/>
        <v>0</v>
      </c>
      <c r="AD36" s="33">
        <f t="shared" si="6"/>
        <v>1</v>
      </c>
      <c r="AE36" s="34">
        <f t="shared" si="7"/>
        <v>1</v>
      </c>
      <c r="AF36" s="35">
        <f t="shared" si="10"/>
        <v>0</v>
      </c>
      <c r="AG36" s="47">
        <f t="shared" si="8"/>
        <v>1</v>
      </c>
      <c r="AH36" s="48">
        <f t="shared" si="0"/>
        <v>1</v>
      </c>
      <c r="AI36" s="36">
        <f t="shared" si="1"/>
        <v>0</v>
      </c>
      <c r="AJ36" s="36">
        <f t="shared" si="2"/>
        <v>1</v>
      </c>
      <c r="AK36" s="37" t="str">
        <f t="shared" si="3"/>
        <v>-</v>
      </c>
      <c r="AL36" s="49" t="str">
        <f t="shared" si="3"/>
        <v>達成</v>
      </c>
      <c r="AM36" s="19"/>
    </row>
    <row r="37" spans="1:40" ht="20.100000000000001" customHeight="1" x14ac:dyDescent="0.15">
      <c r="A37" s="56"/>
      <c r="B37" s="66">
        <f t="shared" si="11"/>
        <v>45831</v>
      </c>
      <c r="C37" s="67">
        <f t="shared" si="9"/>
        <v>45831</v>
      </c>
      <c r="D37" s="42"/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9"/>
      <c r="AB37" s="31">
        <f t="shared" si="4"/>
        <v>2</v>
      </c>
      <c r="AC37" s="32">
        <f t="shared" si="5"/>
        <v>0</v>
      </c>
      <c r="AD37" s="33">
        <f t="shared" si="6"/>
        <v>0</v>
      </c>
      <c r="AE37" s="34">
        <f t="shared" si="7"/>
        <v>1</v>
      </c>
      <c r="AF37" s="35">
        <f t="shared" si="10"/>
        <v>0</v>
      </c>
      <c r="AG37" s="47">
        <f t="shared" si="8"/>
        <v>0</v>
      </c>
      <c r="AH37" s="48">
        <f t="shared" si="0"/>
        <v>0</v>
      </c>
      <c r="AI37" s="36">
        <f t="shared" si="1"/>
        <v>0</v>
      </c>
      <c r="AJ37" s="36">
        <f t="shared" si="2"/>
        <v>0</v>
      </c>
      <c r="AK37" s="37" t="str">
        <f t="shared" si="3"/>
        <v>-</v>
      </c>
      <c r="AL37" s="49" t="str">
        <f t="shared" si="3"/>
        <v>-</v>
      </c>
      <c r="AM37" s="19"/>
    </row>
    <row r="38" spans="1:40" ht="20.100000000000001" customHeight="1" x14ac:dyDescent="0.15">
      <c r="A38" s="56"/>
      <c r="B38" s="66">
        <f t="shared" si="11"/>
        <v>45832</v>
      </c>
      <c r="C38" s="67">
        <f t="shared" si="9"/>
        <v>45832</v>
      </c>
      <c r="D38" s="42"/>
      <c r="E38" s="114"/>
      <c r="F38" s="115"/>
      <c r="G38" s="115"/>
      <c r="H38" s="115"/>
      <c r="I38" s="115"/>
      <c r="J38" s="115"/>
      <c r="K38" s="115"/>
      <c r="L38" s="115"/>
      <c r="M38" s="115"/>
      <c r="N38" s="115"/>
      <c r="O38" s="11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9"/>
      <c r="AB38" s="31">
        <f t="shared" si="4"/>
        <v>3</v>
      </c>
      <c r="AC38" s="32">
        <f t="shared" si="5"/>
        <v>0</v>
      </c>
      <c r="AD38" s="33">
        <f t="shared" si="6"/>
        <v>0</v>
      </c>
      <c r="AE38" s="34">
        <f t="shared" si="7"/>
        <v>1</v>
      </c>
      <c r="AF38" s="35">
        <f t="shared" si="10"/>
        <v>0</v>
      </c>
      <c r="AG38" s="47">
        <f t="shared" si="8"/>
        <v>0</v>
      </c>
      <c r="AH38" s="48">
        <f t="shared" si="0"/>
        <v>0</v>
      </c>
      <c r="AI38" s="36">
        <f t="shared" si="1"/>
        <v>0</v>
      </c>
      <c r="AJ38" s="36">
        <f t="shared" si="2"/>
        <v>0</v>
      </c>
      <c r="AK38" s="37" t="str">
        <f t="shared" si="3"/>
        <v>-</v>
      </c>
      <c r="AL38" s="49" t="str">
        <f t="shared" si="3"/>
        <v>-</v>
      </c>
      <c r="AM38" s="19"/>
    </row>
    <row r="39" spans="1:40" ht="20.100000000000001" customHeight="1" x14ac:dyDescent="0.15">
      <c r="A39" s="56"/>
      <c r="B39" s="66">
        <f t="shared" si="11"/>
        <v>45833</v>
      </c>
      <c r="C39" s="67">
        <f t="shared" si="9"/>
        <v>45833</v>
      </c>
      <c r="D39" s="42"/>
      <c r="E39" s="114"/>
      <c r="F39" s="115"/>
      <c r="G39" s="115"/>
      <c r="H39" s="115"/>
      <c r="I39" s="115"/>
      <c r="J39" s="115"/>
      <c r="K39" s="115"/>
      <c r="L39" s="115"/>
      <c r="M39" s="115"/>
      <c r="N39" s="115"/>
      <c r="O39" s="11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9"/>
      <c r="AB39" s="31">
        <f t="shared" si="4"/>
        <v>4</v>
      </c>
      <c r="AC39" s="32">
        <f t="shared" si="5"/>
        <v>0</v>
      </c>
      <c r="AD39" s="33">
        <f t="shared" si="6"/>
        <v>0</v>
      </c>
      <c r="AE39" s="34">
        <f t="shared" si="7"/>
        <v>1</v>
      </c>
      <c r="AF39" s="35">
        <f t="shared" si="10"/>
        <v>0</v>
      </c>
      <c r="AG39" s="47">
        <f t="shared" si="8"/>
        <v>0</v>
      </c>
      <c r="AH39" s="48">
        <f t="shared" si="0"/>
        <v>0</v>
      </c>
      <c r="AI39" s="36">
        <f t="shared" si="1"/>
        <v>0</v>
      </c>
      <c r="AJ39" s="36">
        <f t="shared" si="2"/>
        <v>0</v>
      </c>
      <c r="AK39" s="37" t="str">
        <f t="shared" si="3"/>
        <v>-</v>
      </c>
      <c r="AL39" s="49" t="str">
        <f t="shared" si="3"/>
        <v>-</v>
      </c>
      <c r="AM39" s="19"/>
    </row>
    <row r="40" spans="1:40" ht="20.100000000000001" customHeight="1" x14ac:dyDescent="0.15">
      <c r="A40" s="56"/>
      <c r="B40" s="66">
        <f t="shared" si="11"/>
        <v>45834</v>
      </c>
      <c r="C40" s="67">
        <f t="shared" si="9"/>
        <v>45834</v>
      </c>
      <c r="D40" s="42" t="s">
        <v>0</v>
      </c>
      <c r="E40" s="114" t="s">
        <v>30</v>
      </c>
      <c r="F40" s="115"/>
      <c r="G40" s="115"/>
      <c r="H40" s="115"/>
      <c r="I40" s="115"/>
      <c r="J40" s="115"/>
      <c r="K40" s="115"/>
      <c r="L40" s="115"/>
      <c r="M40" s="115"/>
      <c r="N40" s="115"/>
      <c r="O40" s="11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9"/>
      <c r="AB40" s="31">
        <f t="shared" si="4"/>
        <v>5</v>
      </c>
      <c r="AC40" s="32">
        <f t="shared" si="5"/>
        <v>0</v>
      </c>
      <c r="AD40" s="33">
        <f t="shared" si="6"/>
        <v>0</v>
      </c>
      <c r="AE40" s="34">
        <f t="shared" si="7"/>
        <v>1</v>
      </c>
      <c r="AF40" s="35">
        <f>IF(AND(AC40=1,AE40=1),1,0)</f>
        <v>0</v>
      </c>
      <c r="AG40" s="47">
        <f t="shared" si="8"/>
        <v>0</v>
      </c>
      <c r="AH40" s="48">
        <f t="shared" si="0"/>
        <v>1</v>
      </c>
      <c r="AI40" s="36">
        <f t="shared" si="1"/>
        <v>0</v>
      </c>
      <c r="AJ40" s="36">
        <f t="shared" si="2"/>
        <v>0</v>
      </c>
      <c r="AK40" s="37" t="str">
        <f t="shared" si="3"/>
        <v>-</v>
      </c>
      <c r="AL40" s="49" t="str">
        <f t="shared" si="3"/>
        <v>-</v>
      </c>
      <c r="AM40" s="19"/>
    </row>
    <row r="41" spans="1:40" ht="20.100000000000001" customHeight="1" x14ac:dyDescent="0.15">
      <c r="A41" s="56"/>
      <c r="B41" s="66">
        <f t="shared" si="11"/>
        <v>45835</v>
      </c>
      <c r="C41" s="67">
        <f t="shared" si="9"/>
        <v>45835</v>
      </c>
      <c r="D41" s="42"/>
      <c r="E41" s="114"/>
      <c r="F41" s="115"/>
      <c r="G41" s="115"/>
      <c r="H41" s="115"/>
      <c r="I41" s="115"/>
      <c r="J41" s="115"/>
      <c r="K41" s="115"/>
      <c r="L41" s="115"/>
      <c r="M41" s="115"/>
      <c r="N41" s="115"/>
      <c r="O41" s="11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9"/>
      <c r="AB41" s="31">
        <f t="shared" si="4"/>
        <v>6</v>
      </c>
      <c r="AC41" s="32">
        <f t="shared" si="5"/>
        <v>0</v>
      </c>
      <c r="AD41" s="33">
        <f t="shared" si="6"/>
        <v>0</v>
      </c>
      <c r="AE41" s="34">
        <f t="shared" si="7"/>
        <v>1</v>
      </c>
      <c r="AF41" s="35">
        <f>IF(AND(AC41=1,AE41=1),1,0)</f>
        <v>0</v>
      </c>
      <c r="AG41" s="47">
        <f t="shared" si="8"/>
        <v>0</v>
      </c>
      <c r="AH41" s="48">
        <f t="shared" si="0"/>
        <v>0</v>
      </c>
      <c r="AI41" s="36">
        <f t="shared" si="1"/>
        <v>0</v>
      </c>
      <c r="AJ41" s="36">
        <f t="shared" si="2"/>
        <v>0</v>
      </c>
      <c r="AK41" s="37" t="str">
        <f t="shared" si="3"/>
        <v>-</v>
      </c>
      <c r="AL41" s="49" t="str">
        <f t="shared" si="3"/>
        <v>-</v>
      </c>
      <c r="AM41" s="19"/>
    </row>
    <row r="42" spans="1:40" ht="20.100000000000001" customHeight="1" x14ac:dyDescent="0.15">
      <c r="A42" s="56"/>
      <c r="B42" s="66">
        <f t="shared" si="11"/>
        <v>45836</v>
      </c>
      <c r="C42" s="67">
        <f>IF(B42&lt;&gt;"",B42,"")</f>
        <v>45836</v>
      </c>
      <c r="D42" s="42" t="s">
        <v>0</v>
      </c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9"/>
      <c r="AB42" s="31">
        <f t="shared" si="4"/>
        <v>7</v>
      </c>
      <c r="AC42" s="32">
        <f t="shared" si="5"/>
        <v>1</v>
      </c>
      <c r="AD42" s="33">
        <f t="shared" si="6"/>
        <v>0</v>
      </c>
      <c r="AE42" s="34">
        <f t="shared" si="7"/>
        <v>1</v>
      </c>
      <c r="AF42" s="35">
        <f t="shared" si="10"/>
        <v>1</v>
      </c>
      <c r="AG42" s="47">
        <f t="shared" si="8"/>
        <v>0</v>
      </c>
      <c r="AH42" s="48">
        <f t="shared" si="0"/>
        <v>1</v>
      </c>
      <c r="AI42" s="36">
        <f t="shared" si="1"/>
        <v>1</v>
      </c>
      <c r="AJ42" s="36">
        <f t="shared" si="2"/>
        <v>0</v>
      </c>
      <c r="AK42" s="37" t="str">
        <f t="shared" si="3"/>
        <v>達成</v>
      </c>
      <c r="AL42" s="49" t="str">
        <f t="shared" si="3"/>
        <v>-</v>
      </c>
      <c r="AM42" s="19"/>
    </row>
    <row r="43" spans="1:40" ht="20.100000000000001" customHeight="1" x14ac:dyDescent="0.15">
      <c r="A43" s="56"/>
      <c r="B43" s="66">
        <f>IF(B42="","",IF(DAY(B42+1)=1,"",B42+1))</f>
        <v>45837</v>
      </c>
      <c r="C43" s="67">
        <f>IF(B43&lt;&gt;"",B43,"")</f>
        <v>45837</v>
      </c>
      <c r="D43" s="42" t="s">
        <v>0</v>
      </c>
      <c r="E43" s="114"/>
      <c r="F43" s="115"/>
      <c r="G43" s="115"/>
      <c r="H43" s="115"/>
      <c r="I43" s="115"/>
      <c r="J43" s="115"/>
      <c r="K43" s="115"/>
      <c r="L43" s="115"/>
      <c r="M43" s="115"/>
      <c r="N43" s="115"/>
      <c r="O43" s="11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9"/>
      <c r="AB43" s="31">
        <f>IFERROR(WEEKDAY(B43),"--")</f>
        <v>1</v>
      </c>
      <c r="AC43" s="32">
        <f t="shared" si="5"/>
        <v>0</v>
      </c>
      <c r="AD43" s="33">
        <f t="shared" si="6"/>
        <v>1</v>
      </c>
      <c r="AE43" s="34">
        <f>IF(B43="","",(IF(D43="*",0,1)))</f>
        <v>1</v>
      </c>
      <c r="AF43" s="35">
        <f t="shared" si="10"/>
        <v>0</v>
      </c>
      <c r="AG43" s="47">
        <f t="shared" si="8"/>
        <v>1</v>
      </c>
      <c r="AH43" s="48">
        <f t="shared" si="0"/>
        <v>1</v>
      </c>
      <c r="AI43" s="36">
        <f t="shared" si="1"/>
        <v>0</v>
      </c>
      <c r="AJ43" s="36">
        <f t="shared" si="2"/>
        <v>1</v>
      </c>
      <c r="AK43" s="37" t="str">
        <f t="shared" si="3"/>
        <v>-</v>
      </c>
      <c r="AL43" s="49" t="str">
        <f t="shared" si="3"/>
        <v>達成</v>
      </c>
      <c r="AM43" s="19"/>
    </row>
    <row r="44" spans="1:40" ht="20.100000000000001" customHeight="1" x14ac:dyDescent="0.15">
      <c r="A44" s="56"/>
      <c r="B44" s="66">
        <f>IF(B43="","",IF(DAY(B43+1)=1,"",B43+1))</f>
        <v>45838</v>
      </c>
      <c r="C44" s="67">
        <f t="shared" si="9"/>
        <v>45838</v>
      </c>
      <c r="D44" s="42"/>
      <c r="E44" s="114"/>
      <c r="F44" s="115"/>
      <c r="G44" s="115"/>
      <c r="H44" s="115"/>
      <c r="I44" s="115"/>
      <c r="J44" s="115"/>
      <c r="K44" s="115"/>
      <c r="L44" s="115"/>
      <c r="M44" s="115"/>
      <c r="N44" s="115"/>
      <c r="O44" s="11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9"/>
      <c r="AB44" s="31">
        <f>IFERROR(WEEKDAY(B44),"--")</f>
        <v>2</v>
      </c>
      <c r="AC44" s="32">
        <f>IF(AB44=7,1,0)</f>
        <v>0</v>
      </c>
      <c r="AD44" s="33">
        <f t="shared" si="6"/>
        <v>0</v>
      </c>
      <c r="AE44" s="34">
        <f>IF(B44="","",(IF(D44="*",0,1)))</f>
        <v>1</v>
      </c>
      <c r="AF44" s="35">
        <f t="shared" si="10"/>
        <v>0</v>
      </c>
      <c r="AG44" s="47">
        <f t="shared" si="8"/>
        <v>0</v>
      </c>
      <c r="AH44" s="48">
        <f t="shared" si="0"/>
        <v>0</v>
      </c>
      <c r="AI44" s="36">
        <f>IF(AND(AC44=1,AE44=1,AH44=1),1,0)</f>
        <v>0</v>
      </c>
      <c r="AJ44" s="36">
        <f t="shared" si="2"/>
        <v>0</v>
      </c>
      <c r="AK44" s="37" t="str">
        <f t="shared" si="3"/>
        <v>-</v>
      </c>
      <c r="AL44" s="49" t="str">
        <f t="shared" si="3"/>
        <v>-</v>
      </c>
      <c r="AM44" s="19"/>
    </row>
    <row r="45" spans="1:40" s="4" customFormat="1" ht="20.100000000000001" customHeight="1" thickBot="1" x14ac:dyDescent="0.2">
      <c r="A45" s="56"/>
      <c r="B45" s="68" t="str">
        <f>IF(B44="","",IF(DAY(B44+1)=1,"",B44+1))</f>
        <v/>
      </c>
      <c r="C45" s="69" t="str">
        <f>IF(B45&lt;&gt;"",B45,"")</f>
        <v/>
      </c>
      <c r="D45" s="43"/>
      <c r="E45" s="111"/>
      <c r="F45" s="112"/>
      <c r="G45" s="112"/>
      <c r="H45" s="112"/>
      <c r="I45" s="112"/>
      <c r="J45" s="112"/>
      <c r="K45" s="112"/>
      <c r="L45" s="112"/>
      <c r="M45" s="112"/>
      <c r="N45" s="112"/>
      <c r="O45" s="11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9"/>
      <c r="AB45" s="31" t="str">
        <f>IFERROR(WEEKDAY(B45),"--")</f>
        <v>--</v>
      </c>
      <c r="AC45" s="39">
        <f>IF(AB45=7,1,0)</f>
        <v>0</v>
      </c>
      <c r="AD45" s="40">
        <f>IF(AB45=1,1,0)</f>
        <v>0</v>
      </c>
      <c r="AE45" s="34" t="str">
        <f>IF(B45="","",(IF(D45="*",0,1)))</f>
        <v/>
      </c>
      <c r="AF45" s="35">
        <f>IF(AND(AC45=1,AE45=1),1,0)</f>
        <v>0</v>
      </c>
      <c r="AG45" s="47">
        <f t="shared" si="8"/>
        <v>0</v>
      </c>
      <c r="AH45" s="50">
        <f t="shared" si="0"/>
        <v>0</v>
      </c>
      <c r="AI45" s="51">
        <f t="shared" si="1"/>
        <v>0</v>
      </c>
      <c r="AJ45" s="51">
        <f t="shared" si="2"/>
        <v>0</v>
      </c>
      <c r="AK45" s="52" t="str">
        <f t="shared" si="3"/>
        <v>-</v>
      </c>
      <c r="AL45" s="53" t="str">
        <f t="shared" si="3"/>
        <v>-</v>
      </c>
      <c r="AM45" s="19"/>
      <c r="AN45" s="1"/>
    </row>
    <row r="46" spans="1:40" s="4" customFormat="1" ht="39.950000000000003" customHeight="1" thickTop="1" x14ac:dyDescent="0.15">
      <c r="A46" s="57"/>
      <c r="B46" s="90" t="s">
        <v>41</v>
      </c>
      <c r="C46" s="91"/>
      <c r="D46" s="70">
        <f>COUNTIF(D15:D45,"○")</f>
        <v>8</v>
      </c>
      <c r="E46" s="25"/>
      <c r="F46" s="26"/>
      <c r="G46" s="26"/>
      <c r="H46" s="27"/>
      <c r="I46" s="27"/>
      <c r="J46" s="27"/>
      <c r="K46" s="27"/>
      <c r="L46" s="27"/>
      <c r="M46" s="27"/>
      <c r="N46" s="27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4"/>
      <c r="AB46" s="19"/>
      <c r="AC46" s="19"/>
      <c r="AD46" s="54"/>
      <c r="AE46" s="78"/>
      <c r="AF46" s="1">
        <f>COUNTIFS(AF15:AF45,1)</f>
        <v>3</v>
      </c>
      <c r="AG46" s="1">
        <f>COUNTIFS(AG15:AG45,1)</f>
        <v>3</v>
      </c>
      <c r="AH46" s="19"/>
      <c r="AI46" s="1">
        <f>COUNTIFS(AI15:AI45,"1")</f>
        <v>3</v>
      </c>
      <c r="AJ46" s="1">
        <f>COUNTIFS(AJ15:AJ45,"1")</f>
        <v>3</v>
      </c>
      <c r="AK46" s="77"/>
      <c r="AL46" s="77"/>
      <c r="AM46" s="19"/>
      <c r="AN46" s="1"/>
    </row>
    <row r="47" spans="1:40" s="4" customFormat="1" ht="20.100000000000001" customHeight="1" x14ac:dyDescent="0.15">
      <c r="A47" s="61"/>
      <c r="B47" s="92" t="s">
        <v>48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19"/>
      <c r="AB47" s="19"/>
      <c r="AC47" s="19"/>
      <c r="AD47" s="19"/>
      <c r="AE47" s="30">
        <f>COUNTIFS(AE15:AE45,1)</f>
        <v>22</v>
      </c>
      <c r="AF47" s="93">
        <f>SUM(AF46:AG46)</f>
        <v>6</v>
      </c>
      <c r="AG47" s="94"/>
      <c r="AH47" s="76"/>
      <c r="AI47" s="93">
        <f>SUM(AI46:AJ46)</f>
        <v>6</v>
      </c>
      <c r="AJ47" s="94"/>
      <c r="AK47" s="77"/>
      <c r="AL47" s="19"/>
      <c r="AM47" s="19"/>
      <c r="AN47" s="1"/>
    </row>
    <row r="48" spans="1:40" s="4" customFormat="1" ht="20.100000000000001" customHeight="1" x14ac:dyDescent="0.15">
      <c r="A48" s="6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19"/>
      <c r="AB48" s="19"/>
      <c r="AC48" s="19"/>
      <c r="AD48" s="19"/>
      <c r="AE48" s="29" t="s">
        <v>14</v>
      </c>
      <c r="AF48" s="95" t="s">
        <v>15</v>
      </c>
      <c r="AG48" s="95"/>
      <c r="AH48" s="76"/>
      <c r="AI48" s="9"/>
      <c r="AJ48" s="9"/>
      <c r="AK48" s="77"/>
      <c r="AL48" s="19"/>
      <c r="AM48" s="19"/>
      <c r="AN48" s="1"/>
    </row>
    <row r="49" spans="1:40" s="4" customFormat="1" ht="20.100000000000001" customHeight="1" thickBot="1" x14ac:dyDescent="0.2">
      <c r="A49" s="61"/>
      <c r="B49" s="62"/>
      <c r="C49" s="62"/>
      <c r="D49" s="62"/>
      <c r="E49" s="62"/>
      <c r="F49" s="62"/>
      <c r="G49" s="62"/>
      <c r="H49" s="62"/>
      <c r="I49" s="62"/>
      <c r="J49" s="86"/>
      <c r="K49" s="86"/>
      <c r="L49" s="86"/>
      <c r="M49" s="86"/>
      <c r="N49" s="86"/>
      <c r="O49" s="87" t="s">
        <v>44</v>
      </c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19"/>
      <c r="AB49" s="19"/>
      <c r="AC49" s="19"/>
      <c r="AD49" s="19"/>
      <c r="AE49" s="19"/>
      <c r="AF49" s="9"/>
      <c r="AG49" s="9"/>
      <c r="AH49" s="76"/>
      <c r="AI49" s="9"/>
      <c r="AJ49" s="9"/>
      <c r="AK49" s="77"/>
      <c r="AL49" s="19"/>
      <c r="AM49" s="19"/>
      <c r="AN49" s="1"/>
    </row>
    <row r="50" spans="1:40" s="4" customFormat="1" ht="39.950000000000003" customHeight="1" thickTop="1" x14ac:dyDescent="0.15">
      <c r="A50" s="57"/>
      <c r="B50" s="96" t="s">
        <v>40</v>
      </c>
      <c r="C50" s="96"/>
      <c r="D50" s="74" t="s">
        <v>38</v>
      </c>
      <c r="E50" s="96" t="s">
        <v>39</v>
      </c>
      <c r="F50" s="96"/>
      <c r="G50" s="24"/>
      <c r="H50" s="24"/>
      <c r="I50" s="24"/>
      <c r="J50" s="97" t="s">
        <v>45</v>
      </c>
      <c r="K50" s="98"/>
      <c r="L50" s="99"/>
      <c r="M50" s="100" t="s">
        <v>46</v>
      </c>
      <c r="N50" s="98"/>
      <c r="O50" s="101"/>
      <c r="P50" s="55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80"/>
      <c r="AB50" s="72"/>
      <c r="AC50" s="72"/>
      <c r="AD50" s="72"/>
      <c r="AE50" s="72"/>
      <c r="AF50" s="102"/>
      <c r="AG50" s="102"/>
      <c r="AH50" s="102"/>
      <c r="AI50" s="72"/>
      <c r="AJ50" s="72"/>
      <c r="AK50" s="9"/>
      <c r="AL50" s="9"/>
      <c r="AM50" s="19"/>
      <c r="AN50" s="1"/>
    </row>
    <row r="51" spans="1:40" s="4" customFormat="1" ht="24.95" customHeight="1" thickBot="1" x14ac:dyDescent="0.2">
      <c r="A51" s="59"/>
      <c r="B51" s="103">
        <f>IF(O12=0,"",AE47)</f>
        <v>22</v>
      </c>
      <c r="C51" s="103"/>
      <c r="D51" s="71">
        <f>AF47</f>
        <v>6</v>
      </c>
      <c r="E51" s="104">
        <f>IF(B51=0,"-",IF(B51="","",ROUNDDOWN(D46/B51,3)))</f>
        <v>0.36299999999999999</v>
      </c>
      <c r="F51" s="104"/>
      <c r="G51" s="85"/>
      <c r="H51" s="85"/>
      <c r="I51" s="85"/>
      <c r="J51" s="105" t="str">
        <f>IF(B51="","",AI51)</f>
        <v>達成</v>
      </c>
      <c r="K51" s="106"/>
      <c r="L51" s="107"/>
      <c r="M51" s="108" t="str">
        <f>IF(B51="","",IF(D51=0,"達成",IF(D51-D46=D51,"未達成",IF(D51/D46&lt;=1,"達成","未達成"))))</f>
        <v>達成</v>
      </c>
      <c r="N51" s="106"/>
      <c r="O51" s="109"/>
      <c r="P51" s="82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0"/>
      <c r="AB51" s="72"/>
      <c r="AC51" s="72"/>
      <c r="AD51" s="72"/>
      <c r="AE51" s="72"/>
      <c r="AF51" s="110" t="s">
        <v>47</v>
      </c>
      <c r="AG51" s="110"/>
      <c r="AH51" s="110"/>
      <c r="AI51" s="89" t="str">
        <f>IF(COUNTIF(AK15:AL45,"未達成"),"未達成","達成")</f>
        <v>達成</v>
      </c>
      <c r="AJ51" s="89"/>
      <c r="AK51" s="24"/>
      <c r="AL51" s="9"/>
      <c r="AM51" s="19"/>
      <c r="AN51" s="1"/>
    </row>
    <row r="52" spans="1:40" ht="20.100000000000001" customHeight="1" thickTop="1" x14ac:dyDescent="0.1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6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46" t="s">
        <v>5</v>
      </c>
      <c r="AB52" s="9"/>
      <c r="AC52" s="24"/>
      <c r="AD52" s="9"/>
      <c r="AE52" s="15"/>
      <c r="AF52" s="15"/>
      <c r="AG52" s="15"/>
      <c r="AH52" s="15"/>
      <c r="AI52" s="15"/>
      <c r="AJ52" s="19"/>
      <c r="AK52" s="24"/>
      <c r="AL52" s="9"/>
      <c r="AM52" s="19"/>
    </row>
    <row r="53" spans="1:40" ht="20.100000000000001" customHeight="1" x14ac:dyDescent="0.15">
      <c r="A53" s="9"/>
      <c r="B53" s="9"/>
      <c r="C53" s="9"/>
      <c r="D53" s="9"/>
      <c r="E53" s="54"/>
      <c r="F53" s="84"/>
      <c r="G53" s="84"/>
      <c r="H53" s="84"/>
      <c r="I53" s="84"/>
      <c r="J53" s="84"/>
      <c r="K53" s="84"/>
      <c r="L53" s="84"/>
      <c r="M53" s="84"/>
      <c r="N53" s="84"/>
      <c r="O53" s="84" t="s">
        <v>49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6" t="s">
        <v>12</v>
      </c>
      <c r="AB53" s="9"/>
      <c r="AC53" s="9"/>
      <c r="AD53" s="9"/>
      <c r="AE53" s="79"/>
      <c r="AF53" s="79"/>
      <c r="AG53" s="79"/>
      <c r="AH53" s="79"/>
      <c r="AI53" s="79"/>
      <c r="AJ53" s="19"/>
      <c r="AK53" s="24"/>
      <c r="AL53" s="9"/>
      <c r="AM53" s="19"/>
    </row>
    <row r="54" spans="1:40" ht="22.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8"/>
      <c r="K54" s="8"/>
      <c r="L54" s="8"/>
      <c r="N54" s="3"/>
      <c r="O54" s="88" t="s">
        <v>53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46"/>
      <c r="AB54" s="9"/>
      <c r="AC54" s="9"/>
      <c r="AD54" s="9"/>
      <c r="AE54" s="19"/>
      <c r="AF54" s="19"/>
      <c r="AG54" s="19"/>
      <c r="AH54" s="19"/>
      <c r="AI54" s="19"/>
      <c r="AJ54" s="19"/>
      <c r="AK54" s="19"/>
      <c r="AL54" s="19"/>
      <c r="AM54" s="19"/>
    </row>
    <row r="55" spans="1:40" ht="22.5" customHeight="1" x14ac:dyDescent="0.15">
      <c r="A55" s="19"/>
      <c r="B55" s="9"/>
      <c r="C55" s="8"/>
      <c r="D55" s="8"/>
      <c r="E55" s="8"/>
      <c r="F55" s="8"/>
      <c r="G55" s="8"/>
      <c r="H55" s="9"/>
      <c r="I55" s="8"/>
      <c r="J55" s="8"/>
      <c r="K55" s="8"/>
      <c r="L55" s="8"/>
      <c r="M55" s="8"/>
      <c r="N55" s="9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19"/>
      <c r="AB55" s="9"/>
      <c r="AC55" s="9"/>
      <c r="AD55" s="9"/>
      <c r="AE55" s="19"/>
      <c r="AF55" s="19"/>
      <c r="AG55" s="19"/>
      <c r="AH55" s="19"/>
      <c r="AI55" s="19"/>
      <c r="AJ55" s="19"/>
      <c r="AK55" s="19"/>
      <c r="AL55" s="19"/>
      <c r="AM55" s="19"/>
    </row>
    <row r="56" spans="1:40" ht="22.5" customHeight="1" x14ac:dyDescent="0.15">
      <c r="AC56" s="2"/>
      <c r="AD56" s="2"/>
    </row>
    <row r="57" spans="1:40" ht="22.5" customHeight="1" x14ac:dyDescent="0.15">
      <c r="B57" s="5"/>
      <c r="C57" s="5"/>
      <c r="D57" s="5"/>
      <c r="E57" s="5"/>
      <c r="F57" s="5"/>
      <c r="G57" s="5"/>
      <c r="AC57" s="2"/>
      <c r="AD57" s="2"/>
    </row>
    <row r="58" spans="1:40" ht="22.5" customHeight="1" x14ac:dyDescent="0.15"/>
    <row r="59" spans="1:40" ht="22.5" customHeight="1" x14ac:dyDescent="0.15"/>
    <row r="60" spans="1:40" ht="22.5" customHeight="1" x14ac:dyDescent="0.15"/>
    <row r="61" spans="1:40" ht="22.5" customHeight="1" x14ac:dyDescent="0.15"/>
    <row r="62" spans="1:40" ht="22.5" customHeight="1" x14ac:dyDescent="0.15"/>
    <row r="63" spans="1:40" ht="22.5" customHeight="1" x14ac:dyDescent="0.15"/>
    <row r="64" spans="1:40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</sheetData>
  <sheetProtection sheet="1" objects="1" scenarios="1"/>
  <dataConsolidate/>
  <mergeCells count="67">
    <mergeCell ref="AI51:AJ51"/>
    <mergeCell ref="B46:C46"/>
    <mergeCell ref="B47:O48"/>
    <mergeCell ref="AF47:AG47"/>
    <mergeCell ref="AI47:AJ47"/>
    <mergeCell ref="AF48:AG48"/>
    <mergeCell ref="B50:C50"/>
    <mergeCell ref="E50:F50"/>
    <mergeCell ref="J50:L50"/>
    <mergeCell ref="M50:O50"/>
    <mergeCell ref="AF50:AH50"/>
    <mergeCell ref="B51:C51"/>
    <mergeCell ref="E51:F51"/>
    <mergeCell ref="J51:L51"/>
    <mergeCell ref="M51:O51"/>
    <mergeCell ref="AF51:AH51"/>
    <mergeCell ref="E45:O45"/>
    <mergeCell ref="E34:O34"/>
    <mergeCell ref="E35:O35"/>
    <mergeCell ref="E36:O36"/>
    <mergeCell ref="E37:O37"/>
    <mergeCell ref="E38:O38"/>
    <mergeCell ref="E39:O39"/>
    <mergeCell ref="E40:O40"/>
    <mergeCell ref="E41:O41"/>
    <mergeCell ref="E42:O42"/>
    <mergeCell ref="E43:O43"/>
    <mergeCell ref="E44:O44"/>
    <mergeCell ref="E33:O33"/>
    <mergeCell ref="E22:O22"/>
    <mergeCell ref="E23:O23"/>
    <mergeCell ref="E24:O24"/>
    <mergeCell ref="E25:O25"/>
    <mergeCell ref="E26:O26"/>
    <mergeCell ref="E27:O27"/>
    <mergeCell ref="E28:O28"/>
    <mergeCell ref="E29:O29"/>
    <mergeCell ref="E30:O30"/>
    <mergeCell ref="E31:O31"/>
    <mergeCell ref="E32:O32"/>
    <mergeCell ref="E21:O21"/>
    <mergeCell ref="AH13:AH14"/>
    <mergeCell ref="AI13:AI14"/>
    <mergeCell ref="AJ13:AJ14"/>
    <mergeCell ref="AK13:AK14"/>
    <mergeCell ref="E16:O16"/>
    <mergeCell ref="E17:O17"/>
    <mergeCell ref="E18:O18"/>
    <mergeCell ref="E19:O19"/>
    <mergeCell ref="E20:O20"/>
    <mergeCell ref="AL13:AL14"/>
    <mergeCell ref="E15:O15"/>
    <mergeCell ref="AB13:AB14"/>
    <mergeCell ref="AC13:AC14"/>
    <mergeCell ref="AD13:AD14"/>
    <mergeCell ref="AE13:AE14"/>
    <mergeCell ref="AF13:AF14"/>
    <mergeCell ref="AG13:AG14"/>
    <mergeCell ref="B13:B14"/>
    <mergeCell ref="C13:C14"/>
    <mergeCell ref="D13:D14"/>
    <mergeCell ref="E13:O14"/>
    <mergeCell ref="B7:O7"/>
    <mergeCell ref="B9:C9"/>
    <mergeCell ref="B10:C10"/>
    <mergeCell ref="B11:C11"/>
    <mergeCell ref="B12:D12"/>
  </mergeCells>
  <phoneticPr fontId="1"/>
  <conditionalFormatting sqref="A15:A45">
    <cfRule type="expression" dxfId="51" priority="4">
      <formula>A14=A15</formula>
    </cfRule>
  </conditionalFormatting>
  <conditionalFormatting sqref="B15:C45">
    <cfRule type="expression" dxfId="50" priority="9">
      <formula>WEEKDAY($B15)=7</formula>
    </cfRule>
  </conditionalFormatting>
  <conditionalFormatting sqref="B15:D45 AB16:AB45">
    <cfRule type="expression" dxfId="49" priority="5">
      <formula>WEEKDAY($B15)=1</formula>
    </cfRule>
    <cfRule type="expression" dxfId="48" priority="6">
      <formula>WEEKDAY($B15)=7</formula>
    </cfRule>
  </conditionalFormatting>
  <conditionalFormatting sqref="D15:O44">
    <cfRule type="expression" dxfId="47" priority="10">
      <formula>WEEKDAY($B15)=7</formula>
    </cfRule>
  </conditionalFormatting>
  <conditionalFormatting sqref="G51">
    <cfRule type="containsText" dxfId="46" priority="3" operator="containsText" text="未達成">
      <formula>NOT(ISERROR(SEARCH("未達成",G51)))</formula>
    </cfRule>
  </conditionalFormatting>
  <conditionalFormatting sqref="J51">
    <cfRule type="containsText" dxfId="45" priority="1" operator="containsText" text="未達成">
      <formula>NOT(ISERROR(SEARCH("未達成",J51)))</formula>
    </cfRule>
  </conditionalFormatting>
  <conditionalFormatting sqref="M51 P51">
    <cfRule type="containsText" dxfId="44" priority="2" operator="containsText" text="未達成">
      <formula>NOT(ISERROR(SEARCH("未達成",M51)))</formula>
    </cfRule>
  </conditionalFormatting>
  <conditionalFormatting sqref="AA15:AB15">
    <cfRule type="expression" dxfId="43" priority="7">
      <formula>WEEKDAY($B15)=1</formula>
    </cfRule>
    <cfRule type="expression" dxfId="42" priority="8">
      <formula>WEEKDAY($B15)=7</formula>
    </cfRule>
  </conditionalFormatting>
  <conditionalFormatting sqref="AB10">
    <cfRule type="expression" dxfId="41" priority="11">
      <formula>WEEKDAY($A10)=6</formula>
    </cfRule>
  </conditionalFormatting>
  <conditionalFormatting sqref="AC11">
    <cfRule type="expression" dxfId="40" priority="12">
      <formula>WEEKDAY($A11)=1</formula>
    </cfRule>
    <cfRule type="expression" dxfId="39" priority="13">
      <formula>WEEKDAY($A11)=7</formula>
    </cfRule>
  </conditionalFormatting>
  <dataValidations count="1">
    <dataValidation type="list" allowBlank="1" showInputMessage="1" showErrorMessage="1" sqref="D15:D45" xr:uid="{9C4123E3-BEC5-4849-A4FF-EA08D38A3493}">
      <formula1>$AA$52:$AA$54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80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5921-FDA8-4EEB-A936-F08A87856BC1}">
  <sheetPr>
    <tabColor rgb="FFD1F18B"/>
    <pageSetUpPr fitToPage="1"/>
  </sheetPr>
  <dimension ref="A1:AN72"/>
  <sheetViews>
    <sheetView view="pageBreakPreview" zoomScale="50" zoomScaleNormal="80" zoomScaleSheetLayoutView="50" workbookViewId="0">
      <selection activeCell="D15" sqref="D15"/>
    </sheetView>
  </sheetViews>
  <sheetFormatPr defaultColWidth="9" defaultRowHeight="12" x14ac:dyDescent="0.15"/>
  <cols>
    <col min="1" max="1" width="6.125" style="1" customWidth="1"/>
    <col min="2" max="2" width="6.125" style="2" customWidth="1"/>
    <col min="3" max="3" width="6.125" style="3" customWidth="1"/>
    <col min="4" max="4" width="11.625" style="3" customWidth="1"/>
    <col min="5" max="7" width="6.125" style="3" customWidth="1"/>
    <col min="8" max="8" width="6.125" style="2" customWidth="1"/>
    <col min="9" max="13" width="6.125" style="3" customWidth="1"/>
    <col min="14" max="14" width="6.125" style="2" customWidth="1"/>
    <col min="15" max="26" width="6.125" style="3" customWidth="1"/>
    <col min="27" max="27" width="9" style="1"/>
    <col min="28" max="28" width="10.875" style="1" bestFit="1" customWidth="1"/>
    <col min="29" max="16384" width="9" style="1"/>
  </cols>
  <sheetData>
    <row r="1" spans="1:40" ht="20.100000000000001" customHeight="1" x14ac:dyDescent="0.5">
      <c r="A1" s="6"/>
      <c r="B1" s="7"/>
      <c r="C1" s="8"/>
      <c r="D1" s="8"/>
      <c r="E1" s="8"/>
      <c r="F1" s="8"/>
      <c r="G1" s="8"/>
      <c r="H1" s="9"/>
      <c r="I1" s="10"/>
      <c r="J1" s="8"/>
      <c r="K1" s="8"/>
      <c r="L1" s="8"/>
      <c r="M1" s="8"/>
      <c r="N1" s="9"/>
      <c r="O1" s="11" t="s">
        <v>51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20.100000000000001" customHeight="1" x14ac:dyDescent="0.15">
      <c r="A2" s="13"/>
      <c r="B2" s="7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14"/>
      <c r="O2" s="1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9"/>
      <c r="AB2" s="19"/>
      <c r="AC2" s="19"/>
      <c r="AD2" s="19"/>
      <c r="AE2" s="75"/>
      <c r="AF2" s="75"/>
      <c r="AG2" s="75"/>
      <c r="AH2" s="19"/>
      <c r="AI2" s="19"/>
      <c r="AJ2" s="19"/>
      <c r="AK2" s="19"/>
      <c r="AL2" s="19"/>
      <c r="AM2" s="19"/>
      <c r="AN2" s="19"/>
    </row>
    <row r="3" spans="1:40" ht="20.100000000000001" customHeight="1" x14ac:dyDescent="0.15">
      <c r="A3" s="13"/>
      <c r="B3" s="7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14"/>
      <c r="O3" s="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9"/>
      <c r="AB3" s="19"/>
      <c r="AC3" s="19"/>
      <c r="AD3" s="19"/>
      <c r="AE3" s="75"/>
      <c r="AF3" s="75"/>
      <c r="AG3" s="75"/>
      <c r="AH3" s="19"/>
      <c r="AI3" s="19"/>
      <c r="AJ3" s="19"/>
      <c r="AK3" s="19"/>
      <c r="AL3" s="19"/>
      <c r="AM3" s="19"/>
      <c r="AN3" s="19"/>
    </row>
    <row r="4" spans="1:40" ht="20.100000000000001" customHeight="1" x14ac:dyDescent="0.15">
      <c r="A4" s="13"/>
      <c r="B4" s="7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14"/>
      <c r="O4" s="1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9"/>
      <c r="AB4" s="19"/>
      <c r="AC4" s="19"/>
      <c r="AD4" s="19"/>
      <c r="AE4" s="75"/>
      <c r="AF4" s="75"/>
      <c r="AG4" s="75"/>
      <c r="AH4" s="19"/>
      <c r="AI4" s="19"/>
      <c r="AJ4" s="19"/>
      <c r="AK4" s="19"/>
      <c r="AL4" s="19"/>
      <c r="AM4" s="19"/>
      <c r="AN4" s="19"/>
    </row>
    <row r="5" spans="1:40" ht="20.100000000000001" customHeight="1" x14ac:dyDescent="0.15">
      <c r="A5" s="13"/>
      <c r="B5" s="7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14"/>
      <c r="O5" s="15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9"/>
      <c r="AB5" s="19"/>
      <c r="AC5" s="19"/>
      <c r="AD5" s="19"/>
      <c r="AE5" s="75"/>
      <c r="AF5" s="75"/>
      <c r="AG5" s="75"/>
      <c r="AH5" s="19"/>
      <c r="AI5" s="19"/>
      <c r="AJ5" s="19"/>
      <c r="AK5" s="19"/>
      <c r="AL5" s="19"/>
      <c r="AM5" s="19"/>
      <c r="AN5" s="19"/>
    </row>
    <row r="6" spans="1:40" ht="20.100000000000001" customHeight="1" x14ac:dyDescent="0.15">
      <c r="A6" s="13"/>
      <c r="B6" s="7"/>
      <c r="C6" s="8"/>
      <c r="D6" s="8"/>
      <c r="E6" s="8"/>
      <c r="F6" s="9"/>
      <c r="G6" s="8"/>
      <c r="H6" s="9"/>
      <c r="I6" s="16"/>
      <c r="J6" s="8"/>
      <c r="K6" s="8"/>
      <c r="L6" s="8"/>
      <c r="M6" s="8"/>
      <c r="N6" s="9"/>
      <c r="O6" s="1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19"/>
      <c r="AC6" s="19"/>
      <c r="AD6" s="19"/>
      <c r="AE6" s="75"/>
      <c r="AF6" s="75"/>
      <c r="AG6" s="75"/>
      <c r="AH6" s="19"/>
      <c r="AI6" s="19"/>
      <c r="AJ6" s="19"/>
      <c r="AK6" s="19"/>
      <c r="AL6" s="19"/>
      <c r="AM6" s="19"/>
      <c r="AN6" s="19"/>
    </row>
    <row r="7" spans="1:40" ht="27" customHeight="1" x14ac:dyDescent="0.15">
      <c r="A7" s="19"/>
      <c r="B7" s="146" t="s">
        <v>54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9"/>
      <c r="AB7" s="19"/>
      <c r="AC7" s="19"/>
      <c r="AD7" s="19"/>
      <c r="AE7" s="75"/>
      <c r="AF7" s="75"/>
      <c r="AG7" s="75"/>
      <c r="AH7" s="19"/>
      <c r="AI7" s="19"/>
      <c r="AJ7" s="19"/>
      <c r="AK7" s="19"/>
      <c r="AL7" s="19"/>
      <c r="AM7" s="19"/>
      <c r="AN7" s="19"/>
    </row>
    <row r="8" spans="1:40" ht="17.100000000000001" customHeight="1" x14ac:dyDescent="0.15">
      <c r="A8" s="19"/>
      <c r="B8" s="17"/>
      <c r="C8" s="17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19"/>
      <c r="AB8" s="19"/>
      <c r="AC8" s="19"/>
      <c r="AD8" s="19"/>
      <c r="AE8" s="75"/>
      <c r="AF8" s="75"/>
      <c r="AG8" s="75"/>
      <c r="AH8" s="19"/>
      <c r="AI8" s="19"/>
      <c r="AJ8" s="19"/>
      <c r="AK8" s="19"/>
      <c r="AL8" s="19"/>
      <c r="AM8" s="19"/>
      <c r="AN8" s="19"/>
    </row>
    <row r="9" spans="1:40" ht="17.100000000000001" customHeight="1" x14ac:dyDescent="0.15">
      <c r="A9" s="58"/>
      <c r="B9" s="147" t="s">
        <v>10</v>
      </c>
      <c r="C9" s="147"/>
      <c r="D9" s="60" t="s">
        <v>42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19"/>
      <c r="AB9" s="19"/>
      <c r="AC9" s="19"/>
      <c r="AD9" s="19"/>
      <c r="AE9" s="75"/>
      <c r="AF9" s="75"/>
      <c r="AG9" s="75"/>
      <c r="AH9" s="19"/>
      <c r="AI9" s="19"/>
      <c r="AJ9" s="19"/>
      <c r="AK9" s="19"/>
      <c r="AL9" s="19"/>
      <c r="AM9" s="19"/>
      <c r="AN9" s="19"/>
    </row>
    <row r="10" spans="1:40" ht="17.100000000000001" customHeight="1" x14ac:dyDescent="0.15">
      <c r="A10" s="58"/>
      <c r="B10" s="147" t="s">
        <v>8</v>
      </c>
      <c r="C10" s="147"/>
      <c r="D10" s="60" t="s">
        <v>37</v>
      </c>
      <c r="E10" s="60"/>
      <c r="F10" s="60"/>
      <c r="G10" s="60"/>
      <c r="H10" s="60"/>
      <c r="I10" s="60"/>
      <c r="J10" s="60"/>
      <c r="K10" s="60"/>
      <c r="L10" s="60"/>
      <c r="M10" s="60"/>
      <c r="N10" s="73"/>
      <c r="O10" s="73"/>
      <c r="P10" s="73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19"/>
      <c r="AB10" s="28"/>
      <c r="AC10" s="19"/>
      <c r="AD10" s="19"/>
      <c r="AE10" s="75"/>
      <c r="AF10" s="75"/>
      <c r="AG10" s="75"/>
      <c r="AH10" s="19"/>
      <c r="AI10" s="19"/>
      <c r="AJ10" s="19"/>
      <c r="AK10" s="19"/>
      <c r="AL10" s="19"/>
      <c r="AM10" s="19"/>
      <c r="AN10" s="19"/>
    </row>
    <row r="11" spans="1:40" ht="17.100000000000001" customHeight="1" thickBot="1" x14ac:dyDescent="0.2">
      <c r="A11" s="58"/>
      <c r="B11" s="147" t="s">
        <v>9</v>
      </c>
      <c r="C11" s="147"/>
      <c r="D11" s="60" t="s">
        <v>43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9"/>
      <c r="AB11" s="19"/>
      <c r="AC11" s="81"/>
      <c r="AD11" s="19"/>
      <c r="AE11" s="75"/>
      <c r="AF11" s="75"/>
      <c r="AG11" s="75"/>
      <c r="AH11" s="19"/>
      <c r="AI11" s="19"/>
      <c r="AJ11" s="19"/>
      <c r="AK11" s="19"/>
      <c r="AL11" s="19"/>
      <c r="AM11" s="19"/>
      <c r="AN11" s="19"/>
    </row>
    <row r="12" spans="1:40" ht="18.75" thickTop="1" thickBot="1" x14ac:dyDescent="0.2">
      <c r="A12" s="21"/>
      <c r="B12" s="148">
        <f>DATE(N12,O12,1)</f>
        <v>45839</v>
      </c>
      <c r="C12" s="149"/>
      <c r="D12" s="150"/>
      <c r="E12" s="22"/>
      <c r="F12" s="23"/>
      <c r="G12" s="23"/>
      <c r="H12" s="23"/>
      <c r="I12" s="23"/>
      <c r="J12" s="23"/>
      <c r="K12" s="23"/>
      <c r="L12" s="23"/>
      <c r="M12" s="54"/>
      <c r="N12" s="44">
        <v>2025</v>
      </c>
      <c r="O12" s="45">
        <v>7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76"/>
      <c r="AB12" s="60"/>
      <c r="AC12" s="19"/>
      <c r="AD12" s="19"/>
      <c r="AE12" s="19"/>
      <c r="AF12" s="19"/>
      <c r="AG12" s="19"/>
      <c r="AH12" s="19"/>
      <c r="AI12" s="19"/>
      <c r="AJ12" s="19"/>
      <c r="AK12" s="77"/>
      <c r="AL12" s="19"/>
      <c r="AM12" s="19"/>
      <c r="AN12" s="19"/>
    </row>
    <row r="13" spans="1:40" ht="22.5" customHeight="1" thickTop="1" x14ac:dyDescent="0.15">
      <c r="A13" s="59"/>
      <c r="B13" s="134" t="s">
        <v>1</v>
      </c>
      <c r="C13" s="136" t="s">
        <v>2</v>
      </c>
      <c r="D13" s="138" t="s">
        <v>25</v>
      </c>
      <c r="E13" s="138" t="s">
        <v>36</v>
      </c>
      <c r="F13" s="140"/>
      <c r="G13" s="140"/>
      <c r="H13" s="140"/>
      <c r="I13" s="140"/>
      <c r="J13" s="140"/>
      <c r="K13" s="140"/>
      <c r="L13" s="140"/>
      <c r="M13" s="140"/>
      <c r="N13" s="141"/>
      <c r="O13" s="142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19"/>
      <c r="AB13" s="93" t="s">
        <v>11</v>
      </c>
      <c r="AC13" s="126" t="s">
        <v>19</v>
      </c>
      <c r="AD13" s="128" t="s">
        <v>20</v>
      </c>
      <c r="AE13" s="130" t="s">
        <v>18</v>
      </c>
      <c r="AF13" s="132" t="s">
        <v>21</v>
      </c>
      <c r="AG13" s="133" t="s">
        <v>22</v>
      </c>
      <c r="AH13" s="117" t="s">
        <v>13</v>
      </c>
      <c r="AI13" s="119" t="s">
        <v>23</v>
      </c>
      <c r="AJ13" s="119" t="s">
        <v>24</v>
      </c>
      <c r="AK13" s="120" t="s">
        <v>16</v>
      </c>
      <c r="AL13" s="121" t="s">
        <v>17</v>
      </c>
      <c r="AM13" s="19"/>
    </row>
    <row r="14" spans="1:40" ht="22.5" customHeight="1" thickBot="1" x14ac:dyDescent="0.2">
      <c r="A14" s="59"/>
      <c r="B14" s="135"/>
      <c r="C14" s="137"/>
      <c r="D14" s="139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9"/>
      <c r="AB14" s="93"/>
      <c r="AC14" s="127"/>
      <c r="AD14" s="129"/>
      <c r="AE14" s="131"/>
      <c r="AF14" s="132"/>
      <c r="AG14" s="133"/>
      <c r="AH14" s="118"/>
      <c r="AI14" s="96"/>
      <c r="AJ14" s="96"/>
      <c r="AK14" s="96"/>
      <c r="AL14" s="122"/>
      <c r="AM14" s="19"/>
    </row>
    <row r="15" spans="1:40" ht="20.100000000000001" customHeight="1" thickTop="1" x14ac:dyDescent="0.15">
      <c r="A15" s="56"/>
      <c r="B15" s="64">
        <f>DATE($N$12,$O$12,1)</f>
        <v>45839</v>
      </c>
      <c r="C15" s="65">
        <f>IF(B15&lt;&gt;"",B15,"")</f>
        <v>45839</v>
      </c>
      <c r="D15" s="41"/>
      <c r="E15" s="123"/>
      <c r="F15" s="124"/>
      <c r="G15" s="124"/>
      <c r="H15" s="124"/>
      <c r="I15" s="124"/>
      <c r="J15" s="124"/>
      <c r="K15" s="124"/>
      <c r="L15" s="124"/>
      <c r="M15" s="124"/>
      <c r="N15" s="124"/>
      <c r="O15" s="125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8"/>
      <c r="AB15" s="31">
        <f>WEEKDAY(B15)</f>
        <v>3</v>
      </c>
      <c r="AC15" s="32">
        <f>IF(AB15=7,1,0)</f>
        <v>0</v>
      </c>
      <c r="AD15" s="33">
        <f>IF(AB15=1,1,0)</f>
        <v>0</v>
      </c>
      <c r="AE15" s="34">
        <f>IF(D15="*",0,1)</f>
        <v>1</v>
      </c>
      <c r="AF15" s="35">
        <f>IF(AND(AC15=1,AE15=1),1,0)</f>
        <v>0</v>
      </c>
      <c r="AG15" s="47">
        <f>IF(AND(AD15=1,AE15=1),1,0)</f>
        <v>0</v>
      </c>
      <c r="AH15" s="48">
        <f t="shared" ref="AH15:AH45" si="0">IF(D15="○",1,0)</f>
        <v>0</v>
      </c>
      <c r="AI15" s="36">
        <f t="shared" ref="AI15:AI45" si="1">IF(AND(AC15=1,AE15=1,AH15=1),1,0)</f>
        <v>0</v>
      </c>
      <c r="AJ15" s="36">
        <f t="shared" ref="AJ15:AJ45" si="2">IF(AND(AD15=1,AE15=1,AH15=1),1,0)</f>
        <v>0</v>
      </c>
      <c r="AK15" s="37" t="str">
        <f t="shared" ref="AK15:AL45" si="3">IF(AF15=0,"-",IF(AND(AF15=1,AI15=1),"達成","未達成"))</f>
        <v>-</v>
      </c>
      <c r="AL15" s="49" t="str">
        <f t="shared" si="3"/>
        <v>-</v>
      </c>
      <c r="AM15" s="19"/>
    </row>
    <row r="16" spans="1:40" ht="20.100000000000001" customHeight="1" x14ac:dyDescent="0.15">
      <c r="A16" s="56"/>
      <c r="B16" s="66">
        <f>B15+1</f>
        <v>45840</v>
      </c>
      <c r="C16" s="67">
        <f>IF(B16&lt;&gt;"",B16,"")</f>
        <v>45840</v>
      </c>
      <c r="D16" s="42"/>
      <c r="E16" s="114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9"/>
      <c r="AB16" s="31">
        <f t="shared" ref="AB16:AB42" si="4">WEEKDAY(B16)</f>
        <v>4</v>
      </c>
      <c r="AC16" s="32">
        <f t="shared" ref="AC16:AC43" si="5">IF(AB16=7,1,0)</f>
        <v>0</v>
      </c>
      <c r="AD16" s="33">
        <f t="shared" ref="AD16:AD44" si="6">IF(AB16=1,1,0)</f>
        <v>0</v>
      </c>
      <c r="AE16" s="34">
        <f t="shared" ref="AE16:AE42" si="7">IF(D16="*",0,1)</f>
        <v>1</v>
      </c>
      <c r="AF16" s="35">
        <f>IF(AND(AC16=1,AE16=1),1,0)</f>
        <v>0</v>
      </c>
      <c r="AG16" s="47">
        <f t="shared" ref="AG16:AG45" si="8">IF(AND(AD16=1,AE16=1),1,0)</f>
        <v>0</v>
      </c>
      <c r="AH16" s="48">
        <f t="shared" si="0"/>
        <v>0</v>
      </c>
      <c r="AI16" s="36">
        <f t="shared" si="1"/>
        <v>0</v>
      </c>
      <c r="AJ16" s="36">
        <f t="shared" si="2"/>
        <v>0</v>
      </c>
      <c r="AK16" s="37" t="str">
        <f t="shared" si="3"/>
        <v>-</v>
      </c>
      <c r="AL16" s="49" t="str">
        <f t="shared" si="3"/>
        <v>-</v>
      </c>
      <c r="AM16" s="19"/>
    </row>
    <row r="17" spans="1:39" ht="20.100000000000001" customHeight="1" x14ac:dyDescent="0.15">
      <c r="A17" s="56"/>
      <c r="B17" s="66">
        <f>B16+1</f>
        <v>45841</v>
      </c>
      <c r="C17" s="67">
        <f t="shared" ref="C17:C44" si="9">IF(B17&lt;&gt;"",B17,"")</f>
        <v>45841</v>
      </c>
      <c r="D17" s="42"/>
      <c r="E17" s="114"/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9"/>
      <c r="AB17" s="31">
        <f t="shared" si="4"/>
        <v>5</v>
      </c>
      <c r="AC17" s="32">
        <f t="shared" si="5"/>
        <v>0</v>
      </c>
      <c r="AD17" s="33">
        <f t="shared" si="6"/>
        <v>0</v>
      </c>
      <c r="AE17" s="34">
        <f t="shared" si="7"/>
        <v>1</v>
      </c>
      <c r="AF17" s="35">
        <f t="shared" ref="AF17:AF44" si="10">IF(AND(AC17=1,AE17=1),1,0)</f>
        <v>0</v>
      </c>
      <c r="AG17" s="47">
        <f t="shared" si="8"/>
        <v>0</v>
      </c>
      <c r="AH17" s="48">
        <f t="shared" si="0"/>
        <v>0</v>
      </c>
      <c r="AI17" s="36">
        <f t="shared" si="1"/>
        <v>0</v>
      </c>
      <c r="AJ17" s="36">
        <f t="shared" si="2"/>
        <v>0</v>
      </c>
      <c r="AK17" s="37" t="str">
        <f t="shared" si="3"/>
        <v>-</v>
      </c>
      <c r="AL17" s="49" t="str">
        <f t="shared" si="3"/>
        <v>-</v>
      </c>
      <c r="AM17" s="19"/>
    </row>
    <row r="18" spans="1:39" ht="20.100000000000001" customHeight="1" x14ac:dyDescent="0.15">
      <c r="A18" s="56"/>
      <c r="B18" s="66">
        <f t="shared" ref="B18:B42" si="11">B17+1</f>
        <v>45842</v>
      </c>
      <c r="C18" s="67">
        <f t="shared" si="9"/>
        <v>45842</v>
      </c>
      <c r="D18" s="42"/>
      <c r="E18" s="114"/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9"/>
      <c r="AB18" s="31">
        <f t="shared" si="4"/>
        <v>6</v>
      </c>
      <c r="AC18" s="32">
        <f t="shared" si="5"/>
        <v>0</v>
      </c>
      <c r="AD18" s="33">
        <f t="shared" si="6"/>
        <v>0</v>
      </c>
      <c r="AE18" s="34">
        <f t="shared" si="7"/>
        <v>1</v>
      </c>
      <c r="AF18" s="35">
        <f t="shared" si="10"/>
        <v>0</v>
      </c>
      <c r="AG18" s="47">
        <f t="shared" si="8"/>
        <v>0</v>
      </c>
      <c r="AH18" s="48">
        <f t="shared" si="0"/>
        <v>0</v>
      </c>
      <c r="AI18" s="36">
        <f t="shared" si="1"/>
        <v>0</v>
      </c>
      <c r="AJ18" s="36">
        <f t="shared" si="2"/>
        <v>0</v>
      </c>
      <c r="AK18" s="37" t="str">
        <f t="shared" si="3"/>
        <v>-</v>
      </c>
      <c r="AL18" s="49" t="str">
        <f t="shared" si="3"/>
        <v>-</v>
      </c>
      <c r="AM18" s="19"/>
    </row>
    <row r="19" spans="1:39" ht="20.100000000000001" customHeight="1" x14ac:dyDescent="0.15">
      <c r="A19" s="56"/>
      <c r="B19" s="66">
        <f>B18+1</f>
        <v>45843</v>
      </c>
      <c r="C19" s="67">
        <f t="shared" si="9"/>
        <v>45843</v>
      </c>
      <c r="D19" s="42" t="s">
        <v>0</v>
      </c>
      <c r="E19" s="114"/>
      <c r="F19" s="115"/>
      <c r="G19" s="115"/>
      <c r="H19" s="115"/>
      <c r="I19" s="115"/>
      <c r="J19" s="115"/>
      <c r="K19" s="115"/>
      <c r="L19" s="115"/>
      <c r="M19" s="115"/>
      <c r="N19" s="115"/>
      <c r="O19" s="11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31">
        <f t="shared" si="4"/>
        <v>7</v>
      </c>
      <c r="AC19" s="32">
        <f>IF(AB19=7,1,0)</f>
        <v>1</v>
      </c>
      <c r="AD19" s="33">
        <f t="shared" si="6"/>
        <v>0</v>
      </c>
      <c r="AE19" s="34">
        <f t="shared" si="7"/>
        <v>1</v>
      </c>
      <c r="AF19" s="35">
        <f t="shared" si="10"/>
        <v>1</v>
      </c>
      <c r="AG19" s="47">
        <f t="shared" si="8"/>
        <v>0</v>
      </c>
      <c r="AH19" s="48">
        <f t="shared" si="0"/>
        <v>1</v>
      </c>
      <c r="AI19" s="36">
        <f t="shared" si="1"/>
        <v>1</v>
      </c>
      <c r="AJ19" s="36">
        <f t="shared" si="2"/>
        <v>0</v>
      </c>
      <c r="AK19" s="37" t="str">
        <f t="shared" si="3"/>
        <v>達成</v>
      </c>
      <c r="AL19" s="49" t="str">
        <f t="shared" si="3"/>
        <v>-</v>
      </c>
      <c r="AM19" s="19"/>
    </row>
    <row r="20" spans="1:39" ht="20.100000000000001" customHeight="1" x14ac:dyDescent="0.15">
      <c r="A20" s="56"/>
      <c r="B20" s="66">
        <f t="shared" si="11"/>
        <v>45844</v>
      </c>
      <c r="C20" s="67">
        <f t="shared" si="9"/>
        <v>45844</v>
      </c>
      <c r="D20" s="42" t="s">
        <v>0</v>
      </c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6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9"/>
      <c r="AB20" s="31">
        <f t="shared" si="4"/>
        <v>1</v>
      </c>
      <c r="AC20" s="32">
        <f t="shared" si="5"/>
        <v>0</v>
      </c>
      <c r="AD20" s="33">
        <f t="shared" si="6"/>
        <v>1</v>
      </c>
      <c r="AE20" s="34">
        <f t="shared" si="7"/>
        <v>1</v>
      </c>
      <c r="AF20" s="35">
        <f t="shared" si="10"/>
        <v>0</v>
      </c>
      <c r="AG20" s="47">
        <f t="shared" si="8"/>
        <v>1</v>
      </c>
      <c r="AH20" s="48">
        <f t="shared" si="0"/>
        <v>1</v>
      </c>
      <c r="AI20" s="36">
        <f t="shared" si="1"/>
        <v>0</v>
      </c>
      <c r="AJ20" s="36">
        <f t="shared" si="2"/>
        <v>1</v>
      </c>
      <c r="AK20" s="37" t="str">
        <f t="shared" si="3"/>
        <v>-</v>
      </c>
      <c r="AL20" s="49" t="str">
        <f t="shared" si="3"/>
        <v>達成</v>
      </c>
      <c r="AM20" s="19"/>
    </row>
    <row r="21" spans="1:39" ht="20.100000000000001" customHeight="1" x14ac:dyDescent="0.15">
      <c r="A21" s="56"/>
      <c r="B21" s="66">
        <f t="shared" si="11"/>
        <v>45845</v>
      </c>
      <c r="C21" s="67">
        <f t="shared" si="9"/>
        <v>45845</v>
      </c>
      <c r="D21" s="42"/>
      <c r="E21" s="114"/>
      <c r="F21" s="115"/>
      <c r="G21" s="115"/>
      <c r="H21" s="115"/>
      <c r="I21" s="115"/>
      <c r="J21" s="115"/>
      <c r="K21" s="115"/>
      <c r="L21" s="115"/>
      <c r="M21" s="115"/>
      <c r="N21" s="115"/>
      <c r="O21" s="116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9"/>
      <c r="AB21" s="31">
        <f t="shared" si="4"/>
        <v>2</v>
      </c>
      <c r="AC21" s="32">
        <f t="shared" si="5"/>
        <v>0</v>
      </c>
      <c r="AD21" s="33">
        <f t="shared" si="6"/>
        <v>0</v>
      </c>
      <c r="AE21" s="34">
        <f t="shared" si="7"/>
        <v>1</v>
      </c>
      <c r="AF21" s="35">
        <f t="shared" si="10"/>
        <v>0</v>
      </c>
      <c r="AG21" s="47">
        <f t="shared" si="8"/>
        <v>0</v>
      </c>
      <c r="AH21" s="48">
        <f t="shared" si="0"/>
        <v>0</v>
      </c>
      <c r="AI21" s="36">
        <f t="shared" si="1"/>
        <v>0</v>
      </c>
      <c r="AJ21" s="36">
        <f t="shared" si="2"/>
        <v>0</v>
      </c>
      <c r="AK21" s="37" t="str">
        <f t="shared" si="3"/>
        <v>-</v>
      </c>
      <c r="AL21" s="49" t="str">
        <f t="shared" si="3"/>
        <v>-</v>
      </c>
      <c r="AM21" s="19"/>
    </row>
    <row r="22" spans="1:39" ht="20.100000000000001" customHeight="1" x14ac:dyDescent="0.15">
      <c r="A22" s="56"/>
      <c r="B22" s="66">
        <f t="shared" si="11"/>
        <v>45846</v>
      </c>
      <c r="C22" s="67">
        <f t="shared" si="9"/>
        <v>45846</v>
      </c>
      <c r="D22" s="42"/>
      <c r="E22" s="114"/>
      <c r="F22" s="115"/>
      <c r="G22" s="115"/>
      <c r="H22" s="115"/>
      <c r="I22" s="115"/>
      <c r="J22" s="115"/>
      <c r="K22" s="115"/>
      <c r="L22" s="115"/>
      <c r="M22" s="115"/>
      <c r="N22" s="115"/>
      <c r="O22" s="116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19"/>
      <c r="AB22" s="31">
        <f t="shared" si="4"/>
        <v>3</v>
      </c>
      <c r="AC22" s="32">
        <f t="shared" si="5"/>
        <v>0</v>
      </c>
      <c r="AD22" s="33">
        <f t="shared" si="6"/>
        <v>0</v>
      </c>
      <c r="AE22" s="34">
        <f t="shared" si="7"/>
        <v>1</v>
      </c>
      <c r="AF22" s="35">
        <f t="shared" si="10"/>
        <v>0</v>
      </c>
      <c r="AG22" s="47">
        <f t="shared" si="8"/>
        <v>0</v>
      </c>
      <c r="AH22" s="48">
        <f t="shared" si="0"/>
        <v>0</v>
      </c>
      <c r="AI22" s="36">
        <f t="shared" si="1"/>
        <v>0</v>
      </c>
      <c r="AJ22" s="36">
        <f t="shared" si="2"/>
        <v>0</v>
      </c>
      <c r="AK22" s="37" t="str">
        <f t="shared" si="3"/>
        <v>-</v>
      </c>
      <c r="AL22" s="49" t="str">
        <f t="shared" si="3"/>
        <v>-</v>
      </c>
      <c r="AM22" s="19"/>
    </row>
    <row r="23" spans="1:39" ht="20.100000000000001" customHeight="1" x14ac:dyDescent="0.15">
      <c r="A23" s="56"/>
      <c r="B23" s="66">
        <f t="shared" si="11"/>
        <v>45847</v>
      </c>
      <c r="C23" s="67">
        <f t="shared" si="9"/>
        <v>45847</v>
      </c>
      <c r="D23" s="42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6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9"/>
      <c r="AB23" s="31">
        <f t="shared" si="4"/>
        <v>4</v>
      </c>
      <c r="AC23" s="32">
        <f t="shared" si="5"/>
        <v>0</v>
      </c>
      <c r="AD23" s="33">
        <f t="shared" si="6"/>
        <v>0</v>
      </c>
      <c r="AE23" s="34">
        <f t="shared" si="7"/>
        <v>1</v>
      </c>
      <c r="AF23" s="35">
        <f t="shared" si="10"/>
        <v>0</v>
      </c>
      <c r="AG23" s="47">
        <f t="shared" si="8"/>
        <v>0</v>
      </c>
      <c r="AH23" s="48">
        <f t="shared" si="0"/>
        <v>0</v>
      </c>
      <c r="AI23" s="36">
        <f t="shared" si="1"/>
        <v>0</v>
      </c>
      <c r="AJ23" s="36">
        <f t="shared" si="2"/>
        <v>0</v>
      </c>
      <c r="AK23" s="37" t="str">
        <f t="shared" si="3"/>
        <v>-</v>
      </c>
      <c r="AL23" s="49" t="str">
        <f t="shared" si="3"/>
        <v>-</v>
      </c>
      <c r="AM23" s="19"/>
    </row>
    <row r="24" spans="1:39" ht="20.100000000000001" customHeight="1" x14ac:dyDescent="0.15">
      <c r="A24" s="56"/>
      <c r="B24" s="66">
        <f t="shared" si="11"/>
        <v>45848</v>
      </c>
      <c r="C24" s="67">
        <f t="shared" si="9"/>
        <v>45848</v>
      </c>
      <c r="D24" s="42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6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9"/>
      <c r="AB24" s="31">
        <f t="shared" si="4"/>
        <v>5</v>
      </c>
      <c r="AC24" s="32">
        <f t="shared" si="5"/>
        <v>0</v>
      </c>
      <c r="AD24" s="33">
        <f>IF(AB24=1,1,0)</f>
        <v>0</v>
      </c>
      <c r="AE24" s="34">
        <f t="shared" si="7"/>
        <v>1</v>
      </c>
      <c r="AF24" s="35">
        <f t="shared" si="10"/>
        <v>0</v>
      </c>
      <c r="AG24" s="47">
        <f t="shared" si="8"/>
        <v>0</v>
      </c>
      <c r="AH24" s="48">
        <f>IF(D24="○",1,0)</f>
        <v>0</v>
      </c>
      <c r="AI24" s="36">
        <f t="shared" si="1"/>
        <v>0</v>
      </c>
      <c r="AJ24" s="36">
        <f t="shared" si="2"/>
        <v>0</v>
      </c>
      <c r="AK24" s="37" t="str">
        <f t="shared" si="3"/>
        <v>-</v>
      </c>
      <c r="AL24" s="49" t="str">
        <f t="shared" si="3"/>
        <v>-</v>
      </c>
      <c r="AM24" s="19"/>
    </row>
    <row r="25" spans="1:39" ht="20.100000000000001" customHeight="1" x14ac:dyDescent="0.15">
      <c r="A25" s="56"/>
      <c r="B25" s="66">
        <f t="shared" si="11"/>
        <v>45849</v>
      </c>
      <c r="C25" s="67">
        <f t="shared" si="9"/>
        <v>45849</v>
      </c>
      <c r="D25" s="42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6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9"/>
      <c r="AB25" s="31">
        <f t="shared" si="4"/>
        <v>6</v>
      </c>
      <c r="AC25" s="32">
        <f t="shared" si="5"/>
        <v>0</v>
      </c>
      <c r="AD25" s="33">
        <f t="shared" si="6"/>
        <v>0</v>
      </c>
      <c r="AE25" s="34">
        <f>IF(D25="*",0,1)</f>
        <v>1</v>
      </c>
      <c r="AF25" s="35">
        <f t="shared" si="10"/>
        <v>0</v>
      </c>
      <c r="AG25" s="47">
        <f t="shared" si="8"/>
        <v>0</v>
      </c>
      <c r="AH25" s="48">
        <f t="shared" si="0"/>
        <v>0</v>
      </c>
      <c r="AI25" s="36">
        <f t="shared" si="1"/>
        <v>0</v>
      </c>
      <c r="AJ25" s="36">
        <f t="shared" si="2"/>
        <v>0</v>
      </c>
      <c r="AK25" s="37" t="str">
        <f t="shared" si="3"/>
        <v>-</v>
      </c>
      <c r="AL25" s="49" t="str">
        <f t="shared" si="3"/>
        <v>-</v>
      </c>
      <c r="AM25" s="19"/>
    </row>
    <row r="26" spans="1:39" ht="20.100000000000001" customHeight="1" x14ac:dyDescent="0.15">
      <c r="A26" s="56"/>
      <c r="B26" s="66">
        <f t="shared" si="11"/>
        <v>45850</v>
      </c>
      <c r="C26" s="67">
        <f t="shared" si="9"/>
        <v>45850</v>
      </c>
      <c r="D26" s="42" t="s">
        <v>0</v>
      </c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9"/>
      <c r="AB26" s="31">
        <f t="shared" si="4"/>
        <v>7</v>
      </c>
      <c r="AC26" s="32">
        <f t="shared" si="5"/>
        <v>1</v>
      </c>
      <c r="AD26" s="33">
        <f t="shared" si="6"/>
        <v>0</v>
      </c>
      <c r="AE26" s="34">
        <f t="shared" si="7"/>
        <v>1</v>
      </c>
      <c r="AF26" s="35">
        <f>IF(AND(AC26=1,AE26=1),1,0)</f>
        <v>1</v>
      </c>
      <c r="AG26" s="47">
        <f t="shared" si="8"/>
        <v>0</v>
      </c>
      <c r="AH26" s="48">
        <f t="shared" si="0"/>
        <v>1</v>
      </c>
      <c r="AI26" s="36">
        <f t="shared" si="1"/>
        <v>1</v>
      </c>
      <c r="AJ26" s="36">
        <f t="shared" si="2"/>
        <v>0</v>
      </c>
      <c r="AK26" s="37" t="str">
        <f t="shared" si="3"/>
        <v>達成</v>
      </c>
      <c r="AL26" s="49" t="str">
        <f t="shared" si="3"/>
        <v>-</v>
      </c>
      <c r="AM26" s="19"/>
    </row>
    <row r="27" spans="1:39" ht="20.100000000000001" customHeight="1" x14ac:dyDescent="0.15">
      <c r="A27" s="56"/>
      <c r="B27" s="66">
        <f t="shared" si="11"/>
        <v>45851</v>
      </c>
      <c r="C27" s="67">
        <f t="shared" si="9"/>
        <v>45851</v>
      </c>
      <c r="D27" s="42" t="s">
        <v>0</v>
      </c>
      <c r="E27" s="114"/>
      <c r="F27" s="115"/>
      <c r="G27" s="115"/>
      <c r="H27" s="115"/>
      <c r="I27" s="115"/>
      <c r="J27" s="115"/>
      <c r="K27" s="115"/>
      <c r="L27" s="115"/>
      <c r="M27" s="115"/>
      <c r="N27" s="115"/>
      <c r="O27" s="116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9"/>
      <c r="AB27" s="31">
        <f t="shared" si="4"/>
        <v>1</v>
      </c>
      <c r="AC27" s="32">
        <f>IF(AB27=7,1,0)</f>
        <v>0</v>
      </c>
      <c r="AD27" s="33">
        <f t="shared" si="6"/>
        <v>1</v>
      </c>
      <c r="AE27" s="34">
        <f t="shared" si="7"/>
        <v>1</v>
      </c>
      <c r="AF27" s="35">
        <f t="shared" si="10"/>
        <v>0</v>
      </c>
      <c r="AG27" s="47">
        <f t="shared" si="8"/>
        <v>1</v>
      </c>
      <c r="AH27" s="48">
        <f t="shared" si="0"/>
        <v>1</v>
      </c>
      <c r="AI27" s="36">
        <f t="shared" si="1"/>
        <v>0</v>
      </c>
      <c r="AJ27" s="36">
        <f t="shared" si="2"/>
        <v>1</v>
      </c>
      <c r="AK27" s="37" t="str">
        <f t="shared" si="3"/>
        <v>-</v>
      </c>
      <c r="AL27" s="49" t="str">
        <f t="shared" si="3"/>
        <v>達成</v>
      </c>
      <c r="AM27" s="19"/>
    </row>
    <row r="28" spans="1:39" ht="20.100000000000001" customHeight="1" x14ac:dyDescent="0.15">
      <c r="A28" s="56"/>
      <c r="B28" s="66">
        <f t="shared" si="11"/>
        <v>45852</v>
      </c>
      <c r="C28" s="67">
        <f t="shared" si="9"/>
        <v>45852</v>
      </c>
      <c r="D28" s="42"/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9"/>
      <c r="AB28" s="31">
        <f t="shared" si="4"/>
        <v>2</v>
      </c>
      <c r="AC28" s="32">
        <f t="shared" si="5"/>
        <v>0</v>
      </c>
      <c r="AD28" s="33">
        <f t="shared" si="6"/>
        <v>0</v>
      </c>
      <c r="AE28" s="34">
        <f t="shared" si="7"/>
        <v>1</v>
      </c>
      <c r="AF28" s="35">
        <f t="shared" si="10"/>
        <v>0</v>
      </c>
      <c r="AG28" s="47">
        <f t="shared" si="8"/>
        <v>0</v>
      </c>
      <c r="AH28" s="48">
        <f t="shared" si="0"/>
        <v>0</v>
      </c>
      <c r="AI28" s="36">
        <f t="shared" si="1"/>
        <v>0</v>
      </c>
      <c r="AJ28" s="36">
        <f t="shared" si="2"/>
        <v>0</v>
      </c>
      <c r="AK28" s="37" t="str">
        <f t="shared" si="3"/>
        <v>-</v>
      </c>
      <c r="AL28" s="49" t="str">
        <f t="shared" si="3"/>
        <v>-</v>
      </c>
      <c r="AM28" s="19"/>
    </row>
    <row r="29" spans="1:39" ht="20.100000000000001" customHeight="1" x14ac:dyDescent="0.15">
      <c r="A29" s="56"/>
      <c r="B29" s="66">
        <f t="shared" si="11"/>
        <v>45853</v>
      </c>
      <c r="C29" s="67">
        <f t="shared" si="9"/>
        <v>45853</v>
      </c>
      <c r="D29" s="42"/>
      <c r="E29" s="114"/>
      <c r="F29" s="115"/>
      <c r="G29" s="115"/>
      <c r="H29" s="115"/>
      <c r="I29" s="115"/>
      <c r="J29" s="115"/>
      <c r="K29" s="115"/>
      <c r="L29" s="115"/>
      <c r="M29" s="115"/>
      <c r="N29" s="115"/>
      <c r="O29" s="11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9"/>
      <c r="AB29" s="31">
        <f t="shared" si="4"/>
        <v>3</v>
      </c>
      <c r="AC29" s="32">
        <f t="shared" si="5"/>
        <v>0</v>
      </c>
      <c r="AD29" s="33">
        <f t="shared" si="6"/>
        <v>0</v>
      </c>
      <c r="AE29" s="34">
        <f t="shared" si="7"/>
        <v>1</v>
      </c>
      <c r="AF29" s="35">
        <f t="shared" si="10"/>
        <v>0</v>
      </c>
      <c r="AG29" s="47">
        <f t="shared" si="8"/>
        <v>0</v>
      </c>
      <c r="AH29" s="48">
        <f t="shared" si="0"/>
        <v>0</v>
      </c>
      <c r="AI29" s="36">
        <f t="shared" si="1"/>
        <v>0</v>
      </c>
      <c r="AJ29" s="36">
        <f t="shared" si="2"/>
        <v>0</v>
      </c>
      <c r="AK29" s="37" t="str">
        <f t="shared" si="3"/>
        <v>-</v>
      </c>
      <c r="AL29" s="49" t="str">
        <f t="shared" si="3"/>
        <v>-</v>
      </c>
      <c r="AM29" s="19"/>
    </row>
    <row r="30" spans="1:39" ht="20.100000000000001" customHeight="1" x14ac:dyDescent="0.15">
      <c r="A30" s="56"/>
      <c r="B30" s="66">
        <f t="shared" si="11"/>
        <v>45854</v>
      </c>
      <c r="C30" s="67">
        <f t="shared" si="9"/>
        <v>45854</v>
      </c>
      <c r="D30" s="42"/>
      <c r="E30" s="114"/>
      <c r="F30" s="115"/>
      <c r="G30" s="115"/>
      <c r="H30" s="115"/>
      <c r="I30" s="115"/>
      <c r="J30" s="115"/>
      <c r="K30" s="115"/>
      <c r="L30" s="115"/>
      <c r="M30" s="115"/>
      <c r="N30" s="115"/>
      <c r="O30" s="11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9"/>
      <c r="AB30" s="31">
        <f t="shared" si="4"/>
        <v>4</v>
      </c>
      <c r="AC30" s="32">
        <f t="shared" si="5"/>
        <v>0</v>
      </c>
      <c r="AD30" s="33">
        <f t="shared" si="6"/>
        <v>0</v>
      </c>
      <c r="AE30" s="34">
        <f t="shared" si="7"/>
        <v>1</v>
      </c>
      <c r="AF30" s="35">
        <f t="shared" si="10"/>
        <v>0</v>
      </c>
      <c r="AG30" s="47">
        <f t="shared" si="8"/>
        <v>0</v>
      </c>
      <c r="AH30" s="48">
        <f t="shared" si="0"/>
        <v>0</v>
      </c>
      <c r="AI30" s="36">
        <f t="shared" si="1"/>
        <v>0</v>
      </c>
      <c r="AJ30" s="36">
        <f t="shared" si="2"/>
        <v>0</v>
      </c>
      <c r="AK30" s="37" t="str">
        <f t="shared" si="3"/>
        <v>-</v>
      </c>
      <c r="AL30" s="49" t="str">
        <f t="shared" si="3"/>
        <v>-</v>
      </c>
      <c r="AM30" s="19"/>
    </row>
    <row r="31" spans="1:39" ht="20.100000000000001" customHeight="1" x14ac:dyDescent="0.15">
      <c r="A31" s="56"/>
      <c r="B31" s="66">
        <f t="shared" si="11"/>
        <v>45855</v>
      </c>
      <c r="C31" s="67">
        <f t="shared" si="9"/>
        <v>45855</v>
      </c>
      <c r="D31" s="42"/>
      <c r="E31" s="114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9"/>
      <c r="AB31" s="31">
        <f t="shared" si="4"/>
        <v>5</v>
      </c>
      <c r="AC31" s="32">
        <f t="shared" si="5"/>
        <v>0</v>
      </c>
      <c r="AD31" s="33">
        <f t="shared" si="6"/>
        <v>0</v>
      </c>
      <c r="AE31" s="34">
        <f t="shared" si="7"/>
        <v>1</v>
      </c>
      <c r="AF31" s="38">
        <f t="shared" si="10"/>
        <v>0</v>
      </c>
      <c r="AG31" s="47">
        <f t="shared" si="8"/>
        <v>0</v>
      </c>
      <c r="AH31" s="48">
        <f t="shared" si="0"/>
        <v>0</v>
      </c>
      <c r="AI31" s="36">
        <f t="shared" si="1"/>
        <v>0</v>
      </c>
      <c r="AJ31" s="36">
        <f t="shared" si="2"/>
        <v>0</v>
      </c>
      <c r="AK31" s="37" t="str">
        <f t="shared" si="3"/>
        <v>-</v>
      </c>
      <c r="AL31" s="49" t="str">
        <f t="shared" si="3"/>
        <v>-</v>
      </c>
      <c r="AM31" s="19"/>
    </row>
    <row r="32" spans="1:39" ht="20.100000000000001" customHeight="1" x14ac:dyDescent="0.15">
      <c r="A32" s="56"/>
      <c r="B32" s="66">
        <f t="shared" si="11"/>
        <v>45856</v>
      </c>
      <c r="C32" s="67">
        <f t="shared" si="9"/>
        <v>45856</v>
      </c>
      <c r="D32" s="42"/>
      <c r="E32" s="114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9"/>
      <c r="AB32" s="31">
        <f t="shared" si="4"/>
        <v>6</v>
      </c>
      <c r="AC32" s="32">
        <f t="shared" si="5"/>
        <v>0</v>
      </c>
      <c r="AD32" s="33">
        <f t="shared" si="6"/>
        <v>0</v>
      </c>
      <c r="AE32" s="34">
        <f t="shared" si="7"/>
        <v>1</v>
      </c>
      <c r="AF32" s="35">
        <f t="shared" si="10"/>
        <v>0</v>
      </c>
      <c r="AG32" s="47">
        <f t="shared" si="8"/>
        <v>0</v>
      </c>
      <c r="AH32" s="48">
        <f t="shared" si="0"/>
        <v>0</v>
      </c>
      <c r="AI32" s="36">
        <f t="shared" si="1"/>
        <v>0</v>
      </c>
      <c r="AJ32" s="36">
        <f t="shared" si="2"/>
        <v>0</v>
      </c>
      <c r="AK32" s="37" t="str">
        <f t="shared" si="3"/>
        <v>-</v>
      </c>
      <c r="AL32" s="49" t="str">
        <f t="shared" si="3"/>
        <v>-</v>
      </c>
      <c r="AM32" s="19"/>
    </row>
    <row r="33" spans="1:40" ht="20.100000000000001" customHeight="1" x14ac:dyDescent="0.15">
      <c r="A33" s="56"/>
      <c r="B33" s="66">
        <f t="shared" si="11"/>
        <v>45857</v>
      </c>
      <c r="C33" s="67">
        <f t="shared" si="9"/>
        <v>45857</v>
      </c>
      <c r="D33" s="42" t="s">
        <v>0</v>
      </c>
      <c r="E33" s="114"/>
      <c r="F33" s="115"/>
      <c r="G33" s="115"/>
      <c r="H33" s="115"/>
      <c r="I33" s="115"/>
      <c r="J33" s="115"/>
      <c r="K33" s="115"/>
      <c r="L33" s="115"/>
      <c r="M33" s="115"/>
      <c r="N33" s="115"/>
      <c r="O33" s="11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9"/>
      <c r="AB33" s="31">
        <f t="shared" si="4"/>
        <v>7</v>
      </c>
      <c r="AC33" s="32">
        <f t="shared" si="5"/>
        <v>1</v>
      </c>
      <c r="AD33" s="33">
        <f t="shared" si="6"/>
        <v>0</v>
      </c>
      <c r="AE33" s="34">
        <f t="shared" si="7"/>
        <v>1</v>
      </c>
      <c r="AF33" s="35">
        <f t="shared" si="10"/>
        <v>1</v>
      </c>
      <c r="AG33" s="47">
        <f t="shared" si="8"/>
        <v>0</v>
      </c>
      <c r="AH33" s="48">
        <f t="shared" si="0"/>
        <v>1</v>
      </c>
      <c r="AI33" s="36">
        <f t="shared" si="1"/>
        <v>1</v>
      </c>
      <c r="AJ33" s="36">
        <f t="shared" si="2"/>
        <v>0</v>
      </c>
      <c r="AK33" s="37" t="str">
        <f t="shared" si="3"/>
        <v>達成</v>
      </c>
      <c r="AL33" s="49" t="str">
        <f t="shared" si="3"/>
        <v>-</v>
      </c>
      <c r="AM33" s="19"/>
    </row>
    <row r="34" spans="1:40" ht="20.100000000000001" customHeight="1" x14ac:dyDescent="0.15">
      <c r="A34" s="56"/>
      <c r="B34" s="66">
        <f t="shared" si="11"/>
        <v>45858</v>
      </c>
      <c r="C34" s="67">
        <f t="shared" si="9"/>
        <v>45858</v>
      </c>
      <c r="D34" s="42" t="s">
        <v>0</v>
      </c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9"/>
      <c r="AB34" s="31">
        <f t="shared" si="4"/>
        <v>1</v>
      </c>
      <c r="AC34" s="32">
        <f t="shared" si="5"/>
        <v>0</v>
      </c>
      <c r="AD34" s="33">
        <f>IF(AB34=1,1,0)</f>
        <v>1</v>
      </c>
      <c r="AE34" s="34">
        <f t="shared" si="7"/>
        <v>1</v>
      </c>
      <c r="AF34" s="35">
        <f t="shared" si="10"/>
        <v>0</v>
      </c>
      <c r="AG34" s="47">
        <f t="shared" si="8"/>
        <v>1</v>
      </c>
      <c r="AH34" s="48">
        <f t="shared" si="0"/>
        <v>1</v>
      </c>
      <c r="AI34" s="36">
        <f t="shared" si="1"/>
        <v>0</v>
      </c>
      <c r="AJ34" s="36">
        <f t="shared" si="2"/>
        <v>1</v>
      </c>
      <c r="AK34" s="37" t="str">
        <f t="shared" si="3"/>
        <v>-</v>
      </c>
      <c r="AL34" s="49" t="str">
        <f t="shared" si="3"/>
        <v>達成</v>
      </c>
      <c r="AM34" s="19"/>
    </row>
    <row r="35" spans="1:40" ht="20.100000000000001" customHeight="1" x14ac:dyDescent="0.15">
      <c r="A35" s="56"/>
      <c r="B35" s="66">
        <f t="shared" si="11"/>
        <v>45859</v>
      </c>
      <c r="C35" s="67">
        <f t="shared" si="9"/>
        <v>45859</v>
      </c>
      <c r="D35" s="42"/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9"/>
      <c r="AB35" s="31">
        <f t="shared" si="4"/>
        <v>2</v>
      </c>
      <c r="AC35" s="32">
        <f t="shared" si="5"/>
        <v>0</v>
      </c>
      <c r="AD35" s="33">
        <f t="shared" si="6"/>
        <v>0</v>
      </c>
      <c r="AE35" s="34">
        <f t="shared" si="7"/>
        <v>1</v>
      </c>
      <c r="AF35" s="35">
        <f t="shared" si="10"/>
        <v>0</v>
      </c>
      <c r="AG35" s="47">
        <f t="shared" si="8"/>
        <v>0</v>
      </c>
      <c r="AH35" s="48">
        <f t="shared" si="0"/>
        <v>0</v>
      </c>
      <c r="AI35" s="36">
        <f t="shared" si="1"/>
        <v>0</v>
      </c>
      <c r="AJ35" s="36">
        <f t="shared" si="2"/>
        <v>0</v>
      </c>
      <c r="AK35" s="37" t="str">
        <f t="shared" si="3"/>
        <v>-</v>
      </c>
      <c r="AL35" s="49" t="str">
        <f t="shared" si="3"/>
        <v>-</v>
      </c>
      <c r="AM35" s="19"/>
    </row>
    <row r="36" spans="1:40" ht="20.100000000000001" customHeight="1" x14ac:dyDescent="0.15">
      <c r="A36" s="56"/>
      <c r="B36" s="66">
        <f t="shared" si="11"/>
        <v>45860</v>
      </c>
      <c r="C36" s="67">
        <f t="shared" si="9"/>
        <v>45860</v>
      </c>
      <c r="D36" s="42"/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9"/>
      <c r="AB36" s="31">
        <f t="shared" si="4"/>
        <v>3</v>
      </c>
      <c r="AC36" s="32">
        <f t="shared" si="5"/>
        <v>0</v>
      </c>
      <c r="AD36" s="33">
        <f t="shared" si="6"/>
        <v>0</v>
      </c>
      <c r="AE36" s="34">
        <f t="shared" si="7"/>
        <v>1</v>
      </c>
      <c r="AF36" s="35">
        <f t="shared" si="10"/>
        <v>0</v>
      </c>
      <c r="AG36" s="47">
        <f t="shared" si="8"/>
        <v>0</v>
      </c>
      <c r="AH36" s="48">
        <f t="shared" si="0"/>
        <v>0</v>
      </c>
      <c r="AI36" s="36">
        <f t="shared" si="1"/>
        <v>0</v>
      </c>
      <c r="AJ36" s="36">
        <f t="shared" si="2"/>
        <v>0</v>
      </c>
      <c r="AK36" s="37" t="str">
        <f t="shared" si="3"/>
        <v>-</v>
      </c>
      <c r="AL36" s="49" t="str">
        <f t="shared" si="3"/>
        <v>-</v>
      </c>
      <c r="AM36" s="19"/>
    </row>
    <row r="37" spans="1:40" ht="20.100000000000001" customHeight="1" x14ac:dyDescent="0.15">
      <c r="A37" s="56"/>
      <c r="B37" s="66">
        <f t="shared" si="11"/>
        <v>45861</v>
      </c>
      <c r="C37" s="67">
        <f t="shared" si="9"/>
        <v>45861</v>
      </c>
      <c r="D37" s="42"/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9"/>
      <c r="AB37" s="31">
        <f t="shared" si="4"/>
        <v>4</v>
      </c>
      <c r="AC37" s="32">
        <f t="shared" si="5"/>
        <v>0</v>
      </c>
      <c r="AD37" s="33">
        <f t="shared" si="6"/>
        <v>0</v>
      </c>
      <c r="AE37" s="34">
        <f t="shared" si="7"/>
        <v>1</v>
      </c>
      <c r="AF37" s="35">
        <f t="shared" si="10"/>
        <v>0</v>
      </c>
      <c r="AG37" s="47">
        <f t="shared" si="8"/>
        <v>0</v>
      </c>
      <c r="AH37" s="48">
        <f t="shared" si="0"/>
        <v>0</v>
      </c>
      <c r="AI37" s="36">
        <f t="shared" si="1"/>
        <v>0</v>
      </c>
      <c r="AJ37" s="36">
        <f t="shared" si="2"/>
        <v>0</v>
      </c>
      <c r="AK37" s="37" t="str">
        <f t="shared" si="3"/>
        <v>-</v>
      </c>
      <c r="AL37" s="49" t="str">
        <f t="shared" si="3"/>
        <v>-</v>
      </c>
      <c r="AM37" s="19"/>
    </row>
    <row r="38" spans="1:40" ht="20.100000000000001" customHeight="1" x14ac:dyDescent="0.15">
      <c r="A38" s="56"/>
      <c r="B38" s="66">
        <f t="shared" si="11"/>
        <v>45862</v>
      </c>
      <c r="C38" s="67">
        <f t="shared" si="9"/>
        <v>45862</v>
      </c>
      <c r="D38" s="42" t="s">
        <v>0</v>
      </c>
      <c r="E38" s="114" t="s">
        <v>30</v>
      </c>
      <c r="F38" s="115"/>
      <c r="G38" s="115"/>
      <c r="H38" s="115"/>
      <c r="I38" s="115"/>
      <c r="J38" s="115"/>
      <c r="K38" s="115"/>
      <c r="L38" s="115"/>
      <c r="M38" s="115"/>
      <c r="N38" s="115"/>
      <c r="O38" s="11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9"/>
      <c r="AB38" s="31">
        <f t="shared" si="4"/>
        <v>5</v>
      </c>
      <c r="AC38" s="32">
        <f t="shared" si="5"/>
        <v>0</v>
      </c>
      <c r="AD38" s="33">
        <f t="shared" si="6"/>
        <v>0</v>
      </c>
      <c r="AE38" s="34">
        <f t="shared" si="7"/>
        <v>1</v>
      </c>
      <c r="AF38" s="35">
        <f t="shared" si="10"/>
        <v>0</v>
      </c>
      <c r="AG38" s="47">
        <f t="shared" si="8"/>
        <v>0</v>
      </c>
      <c r="AH38" s="48">
        <f t="shared" si="0"/>
        <v>1</v>
      </c>
      <c r="AI38" s="36">
        <f t="shared" si="1"/>
        <v>0</v>
      </c>
      <c r="AJ38" s="36">
        <f t="shared" si="2"/>
        <v>0</v>
      </c>
      <c r="AK38" s="37" t="str">
        <f t="shared" si="3"/>
        <v>-</v>
      </c>
      <c r="AL38" s="49" t="str">
        <f t="shared" si="3"/>
        <v>-</v>
      </c>
      <c r="AM38" s="19"/>
    </row>
    <row r="39" spans="1:40" ht="20.100000000000001" customHeight="1" x14ac:dyDescent="0.15">
      <c r="A39" s="56"/>
      <c r="B39" s="66">
        <f t="shared" si="11"/>
        <v>45863</v>
      </c>
      <c r="C39" s="67">
        <f t="shared" si="9"/>
        <v>45863</v>
      </c>
      <c r="D39" s="42" t="s">
        <v>0</v>
      </c>
      <c r="E39" s="114" t="s">
        <v>30</v>
      </c>
      <c r="F39" s="115"/>
      <c r="G39" s="115"/>
      <c r="H39" s="115"/>
      <c r="I39" s="115"/>
      <c r="J39" s="115"/>
      <c r="K39" s="115"/>
      <c r="L39" s="115"/>
      <c r="M39" s="115"/>
      <c r="N39" s="115"/>
      <c r="O39" s="11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9"/>
      <c r="AB39" s="31">
        <f t="shared" si="4"/>
        <v>6</v>
      </c>
      <c r="AC39" s="32">
        <f t="shared" si="5"/>
        <v>0</v>
      </c>
      <c r="AD39" s="33">
        <f t="shared" si="6"/>
        <v>0</v>
      </c>
      <c r="AE39" s="34">
        <f t="shared" si="7"/>
        <v>1</v>
      </c>
      <c r="AF39" s="35">
        <f t="shared" si="10"/>
        <v>0</v>
      </c>
      <c r="AG39" s="47">
        <f t="shared" si="8"/>
        <v>0</v>
      </c>
      <c r="AH39" s="48">
        <f t="shared" si="0"/>
        <v>1</v>
      </c>
      <c r="AI39" s="36">
        <f t="shared" si="1"/>
        <v>0</v>
      </c>
      <c r="AJ39" s="36">
        <f t="shared" si="2"/>
        <v>0</v>
      </c>
      <c r="AK39" s="37" t="str">
        <f t="shared" si="3"/>
        <v>-</v>
      </c>
      <c r="AL39" s="49" t="str">
        <f t="shared" si="3"/>
        <v>-</v>
      </c>
      <c r="AM39" s="19"/>
    </row>
    <row r="40" spans="1:40" ht="20.100000000000001" customHeight="1" x14ac:dyDescent="0.15">
      <c r="A40" s="56"/>
      <c r="B40" s="66">
        <f t="shared" si="11"/>
        <v>45864</v>
      </c>
      <c r="C40" s="67">
        <f t="shared" si="9"/>
        <v>45864</v>
      </c>
      <c r="D40" s="42" t="s">
        <v>26</v>
      </c>
      <c r="E40" s="114" t="s">
        <v>31</v>
      </c>
      <c r="F40" s="115"/>
      <c r="G40" s="115"/>
      <c r="H40" s="115"/>
      <c r="I40" s="115"/>
      <c r="J40" s="115"/>
      <c r="K40" s="115"/>
      <c r="L40" s="115"/>
      <c r="M40" s="115"/>
      <c r="N40" s="115"/>
      <c r="O40" s="11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9"/>
      <c r="AB40" s="31">
        <f t="shared" si="4"/>
        <v>7</v>
      </c>
      <c r="AC40" s="32">
        <f t="shared" si="5"/>
        <v>1</v>
      </c>
      <c r="AD40" s="33">
        <f t="shared" si="6"/>
        <v>0</v>
      </c>
      <c r="AE40" s="34">
        <f t="shared" si="7"/>
        <v>0</v>
      </c>
      <c r="AF40" s="35">
        <f>IF(AND(AC40=1,AE40=1),1,0)</f>
        <v>0</v>
      </c>
      <c r="AG40" s="47">
        <f t="shared" si="8"/>
        <v>0</v>
      </c>
      <c r="AH40" s="48">
        <f t="shared" si="0"/>
        <v>0</v>
      </c>
      <c r="AI40" s="36">
        <f t="shared" si="1"/>
        <v>0</v>
      </c>
      <c r="AJ40" s="36">
        <f t="shared" si="2"/>
        <v>0</v>
      </c>
      <c r="AK40" s="37" t="str">
        <f t="shared" si="3"/>
        <v>-</v>
      </c>
      <c r="AL40" s="49" t="str">
        <f t="shared" si="3"/>
        <v>-</v>
      </c>
      <c r="AM40" s="19"/>
    </row>
    <row r="41" spans="1:40" ht="20.100000000000001" customHeight="1" x14ac:dyDescent="0.15">
      <c r="A41" s="56"/>
      <c r="B41" s="66">
        <f t="shared" si="11"/>
        <v>45865</v>
      </c>
      <c r="C41" s="67">
        <f t="shared" si="9"/>
        <v>45865</v>
      </c>
      <c r="D41" s="42" t="s">
        <v>26</v>
      </c>
      <c r="E41" s="114" t="s">
        <v>31</v>
      </c>
      <c r="F41" s="115"/>
      <c r="G41" s="115"/>
      <c r="H41" s="115"/>
      <c r="I41" s="115"/>
      <c r="J41" s="115"/>
      <c r="K41" s="115"/>
      <c r="L41" s="115"/>
      <c r="M41" s="115"/>
      <c r="N41" s="115"/>
      <c r="O41" s="11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9"/>
      <c r="AB41" s="31">
        <f t="shared" si="4"/>
        <v>1</v>
      </c>
      <c r="AC41" s="32">
        <f t="shared" si="5"/>
        <v>0</v>
      </c>
      <c r="AD41" s="33">
        <f t="shared" si="6"/>
        <v>1</v>
      </c>
      <c r="AE41" s="34">
        <f t="shared" si="7"/>
        <v>0</v>
      </c>
      <c r="AF41" s="35">
        <f>IF(AND(AC41=1,AE41=1),1,0)</f>
        <v>0</v>
      </c>
      <c r="AG41" s="47">
        <f t="shared" si="8"/>
        <v>0</v>
      </c>
      <c r="AH41" s="48">
        <f t="shared" si="0"/>
        <v>0</v>
      </c>
      <c r="AI41" s="36">
        <f t="shared" si="1"/>
        <v>0</v>
      </c>
      <c r="AJ41" s="36">
        <f t="shared" si="2"/>
        <v>0</v>
      </c>
      <c r="AK41" s="37" t="str">
        <f t="shared" si="3"/>
        <v>-</v>
      </c>
      <c r="AL41" s="49" t="str">
        <f t="shared" si="3"/>
        <v>-</v>
      </c>
      <c r="AM41" s="19"/>
    </row>
    <row r="42" spans="1:40" ht="20.100000000000001" customHeight="1" x14ac:dyDescent="0.15">
      <c r="A42" s="56"/>
      <c r="B42" s="66">
        <f t="shared" si="11"/>
        <v>45866</v>
      </c>
      <c r="C42" s="67">
        <f>IF(B42&lt;&gt;"",B42,"")</f>
        <v>45866</v>
      </c>
      <c r="D42" s="42"/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9"/>
      <c r="AB42" s="31">
        <f t="shared" si="4"/>
        <v>2</v>
      </c>
      <c r="AC42" s="32">
        <f t="shared" si="5"/>
        <v>0</v>
      </c>
      <c r="AD42" s="33">
        <f t="shared" si="6"/>
        <v>0</v>
      </c>
      <c r="AE42" s="34">
        <f t="shared" si="7"/>
        <v>1</v>
      </c>
      <c r="AF42" s="35">
        <f t="shared" si="10"/>
        <v>0</v>
      </c>
      <c r="AG42" s="47">
        <f t="shared" si="8"/>
        <v>0</v>
      </c>
      <c r="AH42" s="48">
        <f t="shared" si="0"/>
        <v>0</v>
      </c>
      <c r="AI42" s="36">
        <f t="shared" si="1"/>
        <v>0</v>
      </c>
      <c r="AJ42" s="36">
        <f t="shared" si="2"/>
        <v>0</v>
      </c>
      <c r="AK42" s="37" t="str">
        <f t="shared" si="3"/>
        <v>-</v>
      </c>
      <c r="AL42" s="49" t="str">
        <f t="shared" si="3"/>
        <v>-</v>
      </c>
      <c r="AM42" s="19"/>
    </row>
    <row r="43" spans="1:40" ht="20.100000000000001" customHeight="1" x14ac:dyDescent="0.15">
      <c r="A43" s="56"/>
      <c r="B43" s="66">
        <f>IF(B42="","",IF(DAY(B42+1)=1,"",B42+1))</f>
        <v>45867</v>
      </c>
      <c r="C43" s="67">
        <f>IF(B43&lt;&gt;"",B43,"")</f>
        <v>45867</v>
      </c>
      <c r="D43" s="42"/>
      <c r="E43" s="114"/>
      <c r="F43" s="115"/>
      <c r="G43" s="115"/>
      <c r="H43" s="115"/>
      <c r="I43" s="115"/>
      <c r="J43" s="115"/>
      <c r="K43" s="115"/>
      <c r="L43" s="115"/>
      <c r="M43" s="115"/>
      <c r="N43" s="115"/>
      <c r="O43" s="11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9"/>
      <c r="AB43" s="31">
        <f>IFERROR(WEEKDAY(B43),"--")</f>
        <v>3</v>
      </c>
      <c r="AC43" s="32">
        <f t="shared" si="5"/>
        <v>0</v>
      </c>
      <c r="AD43" s="33">
        <f t="shared" si="6"/>
        <v>0</v>
      </c>
      <c r="AE43" s="34">
        <f>IF(B43="","",(IF(D43="*",0,1)))</f>
        <v>1</v>
      </c>
      <c r="AF43" s="35">
        <f t="shared" si="10"/>
        <v>0</v>
      </c>
      <c r="AG43" s="47">
        <f t="shared" si="8"/>
        <v>0</v>
      </c>
      <c r="AH43" s="48">
        <f t="shared" si="0"/>
        <v>0</v>
      </c>
      <c r="AI43" s="36">
        <f t="shared" si="1"/>
        <v>0</v>
      </c>
      <c r="AJ43" s="36">
        <f t="shared" si="2"/>
        <v>0</v>
      </c>
      <c r="AK43" s="37" t="str">
        <f t="shared" si="3"/>
        <v>-</v>
      </c>
      <c r="AL43" s="49" t="str">
        <f t="shared" si="3"/>
        <v>-</v>
      </c>
      <c r="AM43" s="19"/>
    </row>
    <row r="44" spans="1:40" ht="20.100000000000001" customHeight="1" x14ac:dyDescent="0.15">
      <c r="A44" s="56"/>
      <c r="B44" s="66">
        <f>IF(B43="","",IF(DAY(B43+1)=1,"",B43+1))</f>
        <v>45868</v>
      </c>
      <c r="C44" s="67">
        <f t="shared" si="9"/>
        <v>45868</v>
      </c>
      <c r="D44" s="42"/>
      <c r="E44" s="114"/>
      <c r="F44" s="115"/>
      <c r="G44" s="115"/>
      <c r="H44" s="115"/>
      <c r="I44" s="115"/>
      <c r="J44" s="115"/>
      <c r="K44" s="115"/>
      <c r="L44" s="115"/>
      <c r="M44" s="115"/>
      <c r="N44" s="115"/>
      <c r="O44" s="11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9"/>
      <c r="AB44" s="31">
        <f>IFERROR(WEEKDAY(B44),"--")</f>
        <v>4</v>
      </c>
      <c r="AC44" s="32">
        <f>IF(AB44=7,1,0)</f>
        <v>0</v>
      </c>
      <c r="AD44" s="33">
        <f t="shared" si="6"/>
        <v>0</v>
      </c>
      <c r="AE44" s="34">
        <f>IF(B44="","",(IF(D44="*",0,1)))</f>
        <v>1</v>
      </c>
      <c r="AF44" s="35">
        <f t="shared" si="10"/>
        <v>0</v>
      </c>
      <c r="AG44" s="47">
        <f t="shared" si="8"/>
        <v>0</v>
      </c>
      <c r="AH44" s="48">
        <f t="shared" si="0"/>
        <v>0</v>
      </c>
      <c r="AI44" s="36">
        <f>IF(AND(AC44=1,AE44=1,AH44=1),1,0)</f>
        <v>0</v>
      </c>
      <c r="AJ44" s="36">
        <f t="shared" si="2"/>
        <v>0</v>
      </c>
      <c r="AK44" s="37" t="str">
        <f t="shared" si="3"/>
        <v>-</v>
      </c>
      <c r="AL44" s="49" t="str">
        <f t="shared" si="3"/>
        <v>-</v>
      </c>
      <c r="AM44" s="19"/>
    </row>
    <row r="45" spans="1:40" s="4" customFormat="1" ht="20.100000000000001" customHeight="1" thickBot="1" x14ac:dyDescent="0.2">
      <c r="A45" s="56"/>
      <c r="B45" s="68">
        <f>IF(B44="","",IF(DAY(B44+1)=1,"",B44+1))</f>
        <v>45869</v>
      </c>
      <c r="C45" s="69">
        <f>IF(B45&lt;&gt;"",B45,"")</f>
        <v>45869</v>
      </c>
      <c r="D45" s="43"/>
      <c r="E45" s="111"/>
      <c r="F45" s="112"/>
      <c r="G45" s="112"/>
      <c r="H45" s="112"/>
      <c r="I45" s="112"/>
      <c r="J45" s="112"/>
      <c r="K45" s="112"/>
      <c r="L45" s="112"/>
      <c r="M45" s="112"/>
      <c r="N45" s="112"/>
      <c r="O45" s="11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9"/>
      <c r="AB45" s="31">
        <f>IFERROR(WEEKDAY(B45),"--")</f>
        <v>5</v>
      </c>
      <c r="AC45" s="39">
        <f>IF(AB45=7,1,0)</f>
        <v>0</v>
      </c>
      <c r="AD45" s="40">
        <f>IF(AB45=1,1,0)</f>
        <v>0</v>
      </c>
      <c r="AE45" s="34">
        <f>IF(B45="","",(IF(D45="*",0,1)))</f>
        <v>1</v>
      </c>
      <c r="AF45" s="35">
        <f>IF(AND(AC45=1,AE45=1),1,0)</f>
        <v>0</v>
      </c>
      <c r="AG45" s="47">
        <f t="shared" si="8"/>
        <v>0</v>
      </c>
      <c r="AH45" s="50">
        <f t="shared" si="0"/>
        <v>0</v>
      </c>
      <c r="AI45" s="51">
        <f t="shared" si="1"/>
        <v>0</v>
      </c>
      <c r="AJ45" s="51">
        <f t="shared" si="2"/>
        <v>0</v>
      </c>
      <c r="AK45" s="52" t="str">
        <f t="shared" si="3"/>
        <v>-</v>
      </c>
      <c r="AL45" s="53" t="str">
        <f t="shared" si="3"/>
        <v>-</v>
      </c>
      <c r="AM45" s="19"/>
      <c r="AN45" s="1"/>
    </row>
    <row r="46" spans="1:40" s="4" customFormat="1" ht="39.950000000000003" customHeight="1" thickTop="1" x14ac:dyDescent="0.15">
      <c r="A46" s="57"/>
      <c r="B46" s="90" t="s">
        <v>41</v>
      </c>
      <c r="C46" s="91"/>
      <c r="D46" s="70">
        <f>COUNTIF(D15:D45,"○")</f>
        <v>8</v>
      </c>
      <c r="E46" s="25"/>
      <c r="F46" s="26"/>
      <c r="G46" s="26"/>
      <c r="H46" s="27"/>
      <c r="I46" s="27"/>
      <c r="J46" s="27"/>
      <c r="K46" s="27"/>
      <c r="L46" s="27"/>
      <c r="M46" s="27"/>
      <c r="N46" s="27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4"/>
      <c r="AB46" s="19"/>
      <c r="AC46" s="19"/>
      <c r="AD46" s="54"/>
      <c r="AE46" s="78"/>
      <c r="AF46" s="1">
        <f>COUNTIFS(AF15:AF45,1)</f>
        <v>3</v>
      </c>
      <c r="AG46" s="1">
        <f>COUNTIFS(AG15:AG45,1)</f>
        <v>3</v>
      </c>
      <c r="AH46" s="19"/>
      <c r="AI46" s="1">
        <f>COUNTIFS(AI15:AI45,"1")</f>
        <v>3</v>
      </c>
      <c r="AJ46" s="1">
        <f>COUNTIFS(AJ15:AJ45,"1")</f>
        <v>3</v>
      </c>
      <c r="AK46" s="77"/>
      <c r="AL46" s="77"/>
      <c r="AM46" s="19"/>
      <c r="AN46" s="1"/>
    </row>
    <row r="47" spans="1:40" s="4" customFormat="1" ht="20.100000000000001" customHeight="1" x14ac:dyDescent="0.15">
      <c r="A47" s="61"/>
      <c r="B47" s="92" t="s">
        <v>48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19"/>
      <c r="AB47" s="19"/>
      <c r="AC47" s="19"/>
      <c r="AD47" s="19"/>
      <c r="AE47" s="30">
        <f>COUNTIFS(AE15:AE45,1)</f>
        <v>29</v>
      </c>
      <c r="AF47" s="93">
        <f>SUM(AF46:AG46)</f>
        <v>6</v>
      </c>
      <c r="AG47" s="94"/>
      <c r="AH47" s="76"/>
      <c r="AI47" s="93">
        <f>SUM(AI46:AJ46)</f>
        <v>6</v>
      </c>
      <c r="AJ47" s="94"/>
      <c r="AK47" s="77"/>
      <c r="AL47" s="19"/>
      <c r="AM47" s="19"/>
      <c r="AN47" s="1"/>
    </row>
    <row r="48" spans="1:40" s="4" customFormat="1" ht="20.100000000000001" customHeight="1" x14ac:dyDescent="0.15">
      <c r="A48" s="6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19"/>
      <c r="AB48" s="19"/>
      <c r="AC48" s="19"/>
      <c r="AD48" s="19"/>
      <c r="AE48" s="29" t="s">
        <v>14</v>
      </c>
      <c r="AF48" s="95" t="s">
        <v>15</v>
      </c>
      <c r="AG48" s="95"/>
      <c r="AH48" s="76"/>
      <c r="AI48" s="9"/>
      <c r="AJ48" s="9"/>
      <c r="AK48" s="77"/>
      <c r="AL48" s="19"/>
      <c r="AM48" s="19"/>
      <c r="AN48" s="1"/>
    </row>
    <row r="49" spans="1:40" s="4" customFormat="1" ht="20.100000000000001" customHeight="1" thickBot="1" x14ac:dyDescent="0.2">
      <c r="A49" s="61"/>
      <c r="B49" s="62"/>
      <c r="C49" s="62"/>
      <c r="D49" s="62"/>
      <c r="E49" s="62"/>
      <c r="F49" s="62"/>
      <c r="G49" s="62"/>
      <c r="H49" s="62"/>
      <c r="I49" s="62"/>
      <c r="J49" s="86"/>
      <c r="K49" s="86"/>
      <c r="L49" s="86"/>
      <c r="M49" s="86"/>
      <c r="N49" s="86"/>
      <c r="O49" s="87" t="s">
        <v>44</v>
      </c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19"/>
      <c r="AB49" s="19"/>
      <c r="AC49" s="19"/>
      <c r="AD49" s="19"/>
      <c r="AE49" s="19"/>
      <c r="AF49" s="9"/>
      <c r="AG49" s="9"/>
      <c r="AH49" s="76"/>
      <c r="AI49" s="9"/>
      <c r="AJ49" s="9"/>
      <c r="AK49" s="77"/>
      <c r="AL49" s="19"/>
      <c r="AM49" s="19"/>
      <c r="AN49" s="1"/>
    </row>
    <row r="50" spans="1:40" s="4" customFormat="1" ht="39.950000000000003" customHeight="1" thickTop="1" x14ac:dyDescent="0.15">
      <c r="A50" s="57"/>
      <c r="B50" s="96" t="s">
        <v>40</v>
      </c>
      <c r="C50" s="96"/>
      <c r="D50" s="74" t="s">
        <v>38</v>
      </c>
      <c r="E50" s="96" t="s">
        <v>39</v>
      </c>
      <c r="F50" s="96"/>
      <c r="G50" s="24"/>
      <c r="H50" s="24"/>
      <c r="I50" s="24"/>
      <c r="J50" s="97" t="s">
        <v>45</v>
      </c>
      <c r="K50" s="98"/>
      <c r="L50" s="99"/>
      <c r="M50" s="100" t="s">
        <v>46</v>
      </c>
      <c r="N50" s="98"/>
      <c r="O50" s="101"/>
      <c r="P50" s="55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80"/>
      <c r="AB50" s="72"/>
      <c r="AC50" s="72"/>
      <c r="AD50" s="72"/>
      <c r="AE50" s="72"/>
      <c r="AF50" s="102"/>
      <c r="AG50" s="102"/>
      <c r="AH50" s="102"/>
      <c r="AI50" s="72"/>
      <c r="AJ50" s="72"/>
      <c r="AK50" s="9"/>
      <c r="AL50" s="9"/>
      <c r="AM50" s="19"/>
      <c r="AN50" s="1"/>
    </row>
    <row r="51" spans="1:40" s="4" customFormat="1" ht="24.95" customHeight="1" thickBot="1" x14ac:dyDescent="0.2">
      <c r="A51" s="59"/>
      <c r="B51" s="103">
        <f>IF(O12=0,"",AE47)</f>
        <v>29</v>
      </c>
      <c r="C51" s="103"/>
      <c r="D51" s="71">
        <f>AF47</f>
        <v>6</v>
      </c>
      <c r="E51" s="104">
        <f>IF(B51=0,"-",IF(B51="","",ROUNDDOWN(D46/B51,3)))</f>
        <v>0.27500000000000002</v>
      </c>
      <c r="F51" s="104"/>
      <c r="G51" s="85"/>
      <c r="H51" s="85"/>
      <c r="I51" s="85"/>
      <c r="J51" s="105" t="str">
        <f>IF(B51="","",AI51)</f>
        <v>達成</v>
      </c>
      <c r="K51" s="106"/>
      <c r="L51" s="107"/>
      <c r="M51" s="108" t="str">
        <f>IF(B51="","",IF(D51=0,"達成",IF(D51-D46=D51,"未達成",IF(D51/D46&lt;=1,"達成","未達成"))))</f>
        <v>達成</v>
      </c>
      <c r="N51" s="106"/>
      <c r="O51" s="109"/>
      <c r="P51" s="82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0"/>
      <c r="AB51" s="72"/>
      <c r="AC51" s="72"/>
      <c r="AD51" s="72"/>
      <c r="AE51" s="72"/>
      <c r="AF51" s="110" t="s">
        <v>47</v>
      </c>
      <c r="AG51" s="110"/>
      <c r="AH51" s="110"/>
      <c r="AI51" s="89" t="str">
        <f>IF(COUNTIF(AK15:AL45,"未達成"),"未達成","達成")</f>
        <v>達成</v>
      </c>
      <c r="AJ51" s="89"/>
      <c r="AK51" s="24"/>
      <c r="AL51" s="9"/>
      <c r="AM51" s="19"/>
      <c r="AN51" s="1"/>
    </row>
    <row r="52" spans="1:40" ht="20.100000000000001" customHeight="1" thickTop="1" x14ac:dyDescent="0.1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6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46" t="s">
        <v>5</v>
      </c>
      <c r="AB52" s="9"/>
      <c r="AC52" s="24"/>
      <c r="AD52" s="9"/>
      <c r="AE52" s="15"/>
      <c r="AF52" s="15"/>
      <c r="AG52" s="15"/>
      <c r="AH52" s="15"/>
      <c r="AI52" s="15"/>
      <c r="AJ52" s="19"/>
      <c r="AK52" s="24"/>
      <c r="AL52" s="9"/>
      <c r="AM52" s="19"/>
    </row>
    <row r="53" spans="1:40" ht="20.100000000000001" customHeight="1" x14ac:dyDescent="0.15">
      <c r="A53" s="9"/>
      <c r="B53" s="9"/>
      <c r="C53" s="9"/>
      <c r="D53" s="9"/>
      <c r="E53" s="54"/>
      <c r="F53" s="84"/>
      <c r="G53" s="84"/>
      <c r="H53" s="84"/>
      <c r="I53" s="84"/>
      <c r="J53" s="84"/>
      <c r="K53" s="84"/>
      <c r="L53" s="84"/>
      <c r="M53" s="84"/>
      <c r="N53" s="84"/>
      <c r="O53" s="84" t="s">
        <v>49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6" t="s">
        <v>12</v>
      </c>
      <c r="AB53" s="9"/>
      <c r="AC53" s="9"/>
      <c r="AD53" s="9"/>
      <c r="AE53" s="79"/>
      <c r="AF53" s="79"/>
      <c r="AG53" s="79"/>
      <c r="AH53" s="79"/>
      <c r="AI53" s="79"/>
      <c r="AJ53" s="19"/>
      <c r="AK53" s="24"/>
      <c r="AL53" s="9"/>
      <c r="AM53" s="19"/>
    </row>
    <row r="54" spans="1:40" ht="22.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8"/>
      <c r="K54" s="8"/>
      <c r="L54" s="8"/>
      <c r="N54" s="3"/>
      <c r="O54" s="88" t="s">
        <v>53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46"/>
      <c r="AB54" s="9"/>
      <c r="AC54" s="9"/>
      <c r="AD54" s="9"/>
      <c r="AE54" s="19"/>
      <c r="AF54" s="19"/>
      <c r="AG54" s="19"/>
      <c r="AH54" s="19"/>
      <c r="AI54" s="19"/>
      <c r="AJ54" s="19"/>
      <c r="AK54" s="19"/>
      <c r="AL54" s="19"/>
      <c r="AM54" s="19"/>
    </row>
    <row r="55" spans="1:40" ht="22.5" customHeight="1" x14ac:dyDescent="0.15">
      <c r="A55" s="19"/>
      <c r="B55" s="9"/>
      <c r="C55" s="8"/>
      <c r="D55" s="8"/>
      <c r="E55" s="8"/>
      <c r="F55" s="8"/>
      <c r="G55" s="8"/>
      <c r="H55" s="9"/>
      <c r="I55" s="8"/>
      <c r="J55" s="8"/>
      <c r="K55" s="8"/>
      <c r="L55" s="8"/>
      <c r="M55" s="8"/>
      <c r="N55" s="9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19"/>
      <c r="AB55" s="9"/>
      <c r="AC55" s="9"/>
      <c r="AD55" s="9"/>
      <c r="AE55" s="19"/>
      <c r="AF55" s="19"/>
      <c r="AG55" s="19"/>
      <c r="AH55" s="19"/>
      <c r="AI55" s="19"/>
      <c r="AJ55" s="19"/>
      <c r="AK55" s="19"/>
      <c r="AL55" s="19"/>
      <c r="AM55" s="19"/>
    </row>
    <row r="56" spans="1:40" ht="22.5" customHeight="1" x14ac:dyDescent="0.15">
      <c r="AC56" s="2"/>
      <c r="AD56" s="2"/>
    </row>
    <row r="57" spans="1:40" ht="22.5" customHeight="1" x14ac:dyDescent="0.15">
      <c r="B57" s="5"/>
      <c r="C57" s="5"/>
      <c r="D57" s="5"/>
      <c r="E57" s="5"/>
      <c r="F57" s="5"/>
      <c r="G57" s="5"/>
      <c r="AC57" s="2"/>
      <c r="AD57" s="2"/>
    </row>
    <row r="58" spans="1:40" ht="22.5" customHeight="1" x14ac:dyDescent="0.15"/>
    <row r="59" spans="1:40" ht="22.5" customHeight="1" x14ac:dyDescent="0.15"/>
    <row r="60" spans="1:40" ht="22.5" customHeight="1" x14ac:dyDescent="0.15"/>
    <row r="61" spans="1:40" ht="22.5" customHeight="1" x14ac:dyDescent="0.15"/>
    <row r="62" spans="1:40" ht="22.5" customHeight="1" x14ac:dyDescent="0.15"/>
    <row r="63" spans="1:40" ht="22.5" customHeight="1" x14ac:dyDescent="0.15"/>
    <row r="64" spans="1:40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</sheetData>
  <sheetProtection sheet="1" objects="1" scenarios="1"/>
  <dataConsolidate/>
  <mergeCells count="67">
    <mergeCell ref="AI51:AJ51"/>
    <mergeCell ref="B46:C46"/>
    <mergeCell ref="B47:O48"/>
    <mergeCell ref="AF47:AG47"/>
    <mergeCell ref="AI47:AJ47"/>
    <mergeCell ref="AF48:AG48"/>
    <mergeCell ref="B50:C50"/>
    <mergeCell ref="E50:F50"/>
    <mergeCell ref="J50:L50"/>
    <mergeCell ref="M50:O50"/>
    <mergeCell ref="AF50:AH50"/>
    <mergeCell ref="B51:C51"/>
    <mergeCell ref="E51:F51"/>
    <mergeCell ref="J51:L51"/>
    <mergeCell ref="M51:O51"/>
    <mergeCell ref="AF51:AH51"/>
    <mergeCell ref="E45:O45"/>
    <mergeCell ref="E34:O34"/>
    <mergeCell ref="E35:O35"/>
    <mergeCell ref="E36:O36"/>
    <mergeCell ref="E37:O37"/>
    <mergeCell ref="E38:O38"/>
    <mergeCell ref="E39:O39"/>
    <mergeCell ref="E40:O40"/>
    <mergeCell ref="E41:O41"/>
    <mergeCell ref="E42:O42"/>
    <mergeCell ref="E43:O43"/>
    <mergeCell ref="E44:O44"/>
    <mergeCell ref="E33:O33"/>
    <mergeCell ref="E22:O22"/>
    <mergeCell ref="E23:O23"/>
    <mergeCell ref="E24:O24"/>
    <mergeCell ref="E25:O25"/>
    <mergeCell ref="E26:O26"/>
    <mergeCell ref="E27:O27"/>
    <mergeCell ref="E28:O28"/>
    <mergeCell ref="E29:O29"/>
    <mergeCell ref="E30:O30"/>
    <mergeCell ref="E31:O31"/>
    <mergeCell ref="E32:O32"/>
    <mergeCell ref="E21:O21"/>
    <mergeCell ref="AH13:AH14"/>
    <mergeCell ref="AI13:AI14"/>
    <mergeCell ref="AJ13:AJ14"/>
    <mergeCell ref="AK13:AK14"/>
    <mergeCell ref="E16:O16"/>
    <mergeCell ref="E17:O17"/>
    <mergeCell ref="E18:O18"/>
    <mergeCell ref="E19:O19"/>
    <mergeCell ref="E20:O20"/>
    <mergeCell ref="AL13:AL14"/>
    <mergeCell ref="E15:O15"/>
    <mergeCell ref="AB13:AB14"/>
    <mergeCell ref="AC13:AC14"/>
    <mergeCell ref="AD13:AD14"/>
    <mergeCell ref="AE13:AE14"/>
    <mergeCell ref="AF13:AF14"/>
    <mergeCell ref="AG13:AG14"/>
    <mergeCell ref="B13:B14"/>
    <mergeCell ref="C13:C14"/>
    <mergeCell ref="D13:D14"/>
    <mergeCell ref="E13:O14"/>
    <mergeCell ref="B7:O7"/>
    <mergeCell ref="B9:C9"/>
    <mergeCell ref="B10:C10"/>
    <mergeCell ref="B11:C11"/>
    <mergeCell ref="B12:D12"/>
  </mergeCells>
  <phoneticPr fontId="1"/>
  <conditionalFormatting sqref="A15:A45">
    <cfRule type="expression" dxfId="38" priority="4">
      <formula>A14=A15</formula>
    </cfRule>
  </conditionalFormatting>
  <conditionalFormatting sqref="B15:C45">
    <cfRule type="expression" dxfId="37" priority="9">
      <formula>WEEKDAY($B15)=7</formula>
    </cfRule>
  </conditionalFormatting>
  <conditionalFormatting sqref="B15:D45 AB16:AB45">
    <cfRule type="expression" dxfId="36" priority="5">
      <formula>WEEKDAY($B15)=1</formula>
    </cfRule>
    <cfRule type="expression" dxfId="35" priority="6">
      <formula>WEEKDAY($B15)=7</formula>
    </cfRule>
  </conditionalFormatting>
  <conditionalFormatting sqref="D15:O44">
    <cfRule type="expression" dxfId="34" priority="10">
      <formula>WEEKDAY($B15)=7</formula>
    </cfRule>
  </conditionalFormatting>
  <conditionalFormatting sqref="G51">
    <cfRule type="containsText" dxfId="33" priority="3" operator="containsText" text="未達成">
      <formula>NOT(ISERROR(SEARCH("未達成",G51)))</formula>
    </cfRule>
  </conditionalFormatting>
  <conditionalFormatting sqref="J51">
    <cfRule type="containsText" dxfId="32" priority="1" operator="containsText" text="未達成">
      <formula>NOT(ISERROR(SEARCH("未達成",J51)))</formula>
    </cfRule>
  </conditionalFormatting>
  <conditionalFormatting sqref="M51 P51">
    <cfRule type="containsText" dxfId="31" priority="2" operator="containsText" text="未達成">
      <formula>NOT(ISERROR(SEARCH("未達成",M51)))</formula>
    </cfRule>
  </conditionalFormatting>
  <conditionalFormatting sqref="AA15:AB15">
    <cfRule type="expression" dxfId="30" priority="7">
      <formula>WEEKDAY($B15)=1</formula>
    </cfRule>
    <cfRule type="expression" dxfId="29" priority="8">
      <formula>WEEKDAY($B15)=7</formula>
    </cfRule>
  </conditionalFormatting>
  <conditionalFormatting sqref="AB10">
    <cfRule type="expression" dxfId="28" priority="11">
      <formula>WEEKDAY($A10)=6</formula>
    </cfRule>
  </conditionalFormatting>
  <conditionalFormatting sqref="AC11">
    <cfRule type="expression" dxfId="27" priority="12">
      <formula>WEEKDAY($A11)=1</formula>
    </cfRule>
    <cfRule type="expression" dxfId="26" priority="13">
      <formula>WEEKDAY($A11)=7</formula>
    </cfRule>
  </conditionalFormatting>
  <dataValidations count="1">
    <dataValidation type="list" allowBlank="1" showInputMessage="1" showErrorMessage="1" sqref="D15:D45" xr:uid="{D1F9BE8C-036B-4C49-BC59-A67E51889E0E}">
      <formula1>$AA$52:$AA$54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80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9673-A2B2-4B11-B727-01302C8A31B3}">
  <sheetPr>
    <tabColor rgb="FFD1F18B"/>
    <pageSetUpPr fitToPage="1"/>
  </sheetPr>
  <dimension ref="A1:AN72"/>
  <sheetViews>
    <sheetView view="pageBreakPreview" zoomScale="50" zoomScaleNormal="80" zoomScaleSheetLayoutView="50" workbookViewId="0">
      <selection activeCell="D15" sqref="D15"/>
    </sheetView>
  </sheetViews>
  <sheetFormatPr defaultColWidth="9" defaultRowHeight="12" x14ac:dyDescent="0.15"/>
  <cols>
    <col min="1" max="1" width="6.125" style="1" customWidth="1"/>
    <col min="2" max="2" width="6.125" style="2" customWidth="1"/>
    <col min="3" max="3" width="6.125" style="3" customWidth="1"/>
    <col min="4" max="4" width="11.625" style="3" customWidth="1"/>
    <col min="5" max="7" width="6.125" style="3" customWidth="1"/>
    <col min="8" max="8" width="6.125" style="2" customWidth="1"/>
    <col min="9" max="13" width="6.125" style="3" customWidth="1"/>
    <col min="14" max="14" width="6.125" style="2" customWidth="1"/>
    <col min="15" max="26" width="6.125" style="3" customWidth="1"/>
    <col min="27" max="27" width="9" style="1"/>
    <col min="28" max="28" width="10.875" style="1" bestFit="1" customWidth="1"/>
    <col min="29" max="16384" width="9" style="1"/>
  </cols>
  <sheetData>
    <row r="1" spans="1:40" ht="20.100000000000001" customHeight="1" x14ac:dyDescent="0.5">
      <c r="A1" s="6"/>
      <c r="B1" s="7"/>
      <c r="C1" s="8"/>
      <c r="D1" s="8"/>
      <c r="E1" s="8"/>
      <c r="F1" s="8"/>
      <c r="G1" s="8"/>
      <c r="H1" s="9"/>
      <c r="I1" s="10"/>
      <c r="J1" s="8"/>
      <c r="K1" s="8"/>
      <c r="L1" s="8"/>
      <c r="M1" s="8"/>
      <c r="N1" s="9"/>
      <c r="O1" s="11" t="s">
        <v>52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20.100000000000001" customHeight="1" x14ac:dyDescent="0.15">
      <c r="A2" s="13"/>
      <c r="B2" s="7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14"/>
      <c r="O2" s="1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9"/>
      <c r="AB2" s="19"/>
      <c r="AC2" s="19"/>
      <c r="AD2" s="19"/>
      <c r="AE2" s="75"/>
      <c r="AF2" s="75"/>
      <c r="AG2" s="75"/>
      <c r="AH2" s="19"/>
      <c r="AI2" s="19"/>
      <c r="AJ2" s="19"/>
      <c r="AK2" s="19"/>
      <c r="AL2" s="19"/>
      <c r="AM2" s="19"/>
      <c r="AN2" s="19"/>
    </row>
    <row r="3" spans="1:40" ht="20.100000000000001" customHeight="1" x14ac:dyDescent="0.15">
      <c r="A3" s="13"/>
      <c r="B3" s="7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14"/>
      <c r="O3" s="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9"/>
      <c r="AB3" s="19"/>
      <c r="AC3" s="19"/>
      <c r="AD3" s="19"/>
      <c r="AE3" s="75"/>
      <c r="AF3" s="75"/>
      <c r="AG3" s="75"/>
      <c r="AH3" s="19"/>
      <c r="AI3" s="19"/>
      <c r="AJ3" s="19"/>
      <c r="AK3" s="19"/>
      <c r="AL3" s="19"/>
      <c r="AM3" s="19"/>
      <c r="AN3" s="19"/>
    </row>
    <row r="4" spans="1:40" ht="20.100000000000001" customHeight="1" x14ac:dyDescent="0.15">
      <c r="A4" s="13"/>
      <c r="B4" s="7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14"/>
      <c r="O4" s="1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9"/>
      <c r="AB4" s="19"/>
      <c r="AC4" s="19"/>
      <c r="AD4" s="19"/>
      <c r="AE4" s="75"/>
      <c r="AF4" s="75"/>
      <c r="AG4" s="75"/>
      <c r="AH4" s="19"/>
      <c r="AI4" s="19"/>
      <c r="AJ4" s="19"/>
      <c r="AK4" s="19"/>
      <c r="AL4" s="19"/>
      <c r="AM4" s="19"/>
      <c r="AN4" s="19"/>
    </row>
    <row r="5" spans="1:40" ht="20.100000000000001" customHeight="1" x14ac:dyDescent="0.15">
      <c r="A5" s="13"/>
      <c r="B5" s="7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14"/>
      <c r="O5" s="15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9"/>
      <c r="AB5" s="19"/>
      <c r="AC5" s="19"/>
      <c r="AD5" s="19"/>
      <c r="AE5" s="75"/>
      <c r="AF5" s="75"/>
      <c r="AG5" s="75"/>
      <c r="AH5" s="19"/>
      <c r="AI5" s="19"/>
      <c r="AJ5" s="19"/>
      <c r="AK5" s="19"/>
      <c r="AL5" s="19"/>
      <c r="AM5" s="19"/>
      <c r="AN5" s="19"/>
    </row>
    <row r="6" spans="1:40" ht="20.100000000000001" customHeight="1" x14ac:dyDescent="0.15">
      <c r="A6" s="13"/>
      <c r="B6" s="7"/>
      <c r="C6" s="8"/>
      <c r="D6" s="8"/>
      <c r="E6" s="8"/>
      <c r="F6" s="9"/>
      <c r="G6" s="8"/>
      <c r="H6" s="9"/>
      <c r="I6" s="16"/>
      <c r="J6" s="8"/>
      <c r="K6" s="8"/>
      <c r="L6" s="8"/>
      <c r="M6" s="8"/>
      <c r="N6" s="9"/>
      <c r="O6" s="1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19"/>
      <c r="AC6" s="19"/>
      <c r="AD6" s="19"/>
      <c r="AE6" s="75"/>
      <c r="AF6" s="75"/>
      <c r="AG6" s="75"/>
      <c r="AH6" s="19"/>
      <c r="AI6" s="19"/>
      <c r="AJ6" s="19"/>
      <c r="AK6" s="19"/>
      <c r="AL6" s="19"/>
      <c r="AM6" s="19"/>
      <c r="AN6" s="19"/>
    </row>
    <row r="7" spans="1:40" ht="27" customHeight="1" x14ac:dyDescent="0.15">
      <c r="A7" s="19"/>
      <c r="B7" s="146" t="s">
        <v>54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9"/>
      <c r="AB7" s="19"/>
      <c r="AC7" s="19"/>
      <c r="AD7" s="19"/>
      <c r="AE7" s="75"/>
      <c r="AF7" s="75"/>
      <c r="AG7" s="75"/>
      <c r="AH7" s="19"/>
      <c r="AI7" s="19"/>
      <c r="AJ7" s="19"/>
      <c r="AK7" s="19"/>
      <c r="AL7" s="19"/>
      <c r="AM7" s="19"/>
      <c r="AN7" s="19"/>
    </row>
    <row r="8" spans="1:40" ht="17.100000000000001" customHeight="1" x14ac:dyDescent="0.15">
      <c r="A8" s="19"/>
      <c r="B8" s="17"/>
      <c r="C8" s="17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19"/>
      <c r="AB8" s="19"/>
      <c r="AC8" s="19"/>
      <c r="AD8" s="19"/>
      <c r="AE8" s="75"/>
      <c r="AF8" s="75"/>
      <c r="AG8" s="75"/>
      <c r="AH8" s="19"/>
      <c r="AI8" s="19"/>
      <c r="AJ8" s="19"/>
      <c r="AK8" s="19"/>
      <c r="AL8" s="19"/>
      <c r="AM8" s="19"/>
      <c r="AN8" s="19"/>
    </row>
    <row r="9" spans="1:40" ht="17.100000000000001" customHeight="1" x14ac:dyDescent="0.15">
      <c r="A9" s="58"/>
      <c r="B9" s="147" t="s">
        <v>10</v>
      </c>
      <c r="C9" s="147"/>
      <c r="D9" s="60" t="s">
        <v>42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19"/>
      <c r="AB9" s="19"/>
      <c r="AC9" s="19"/>
      <c r="AD9" s="19"/>
      <c r="AE9" s="75"/>
      <c r="AF9" s="75"/>
      <c r="AG9" s="75"/>
      <c r="AH9" s="19"/>
      <c r="AI9" s="19"/>
      <c r="AJ9" s="19"/>
      <c r="AK9" s="19"/>
      <c r="AL9" s="19"/>
      <c r="AM9" s="19"/>
      <c r="AN9" s="19"/>
    </row>
    <row r="10" spans="1:40" ht="17.100000000000001" customHeight="1" x14ac:dyDescent="0.15">
      <c r="A10" s="58"/>
      <c r="B10" s="147" t="s">
        <v>8</v>
      </c>
      <c r="C10" s="147"/>
      <c r="D10" s="60" t="s">
        <v>37</v>
      </c>
      <c r="E10" s="60"/>
      <c r="F10" s="60"/>
      <c r="G10" s="60"/>
      <c r="H10" s="60"/>
      <c r="I10" s="60"/>
      <c r="J10" s="60"/>
      <c r="K10" s="60"/>
      <c r="L10" s="60"/>
      <c r="M10" s="60"/>
      <c r="N10" s="73"/>
      <c r="O10" s="73"/>
      <c r="P10" s="73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19"/>
      <c r="AB10" s="28"/>
      <c r="AC10" s="19"/>
      <c r="AD10" s="19"/>
      <c r="AE10" s="75"/>
      <c r="AF10" s="75"/>
      <c r="AG10" s="75"/>
      <c r="AH10" s="19"/>
      <c r="AI10" s="19"/>
      <c r="AJ10" s="19"/>
      <c r="AK10" s="19"/>
      <c r="AL10" s="19"/>
      <c r="AM10" s="19"/>
      <c r="AN10" s="19"/>
    </row>
    <row r="11" spans="1:40" ht="17.100000000000001" customHeight="1" thickBot="1" x14ac:dyDescent="0.2">
      <c r="A11" s="58"/>
      <c r="B11" s="147" t="s">
        <v>9</v>
      </c>
      <c r="C11" s="147"/>
      <c r="D11" s="60" t="s">
        <v>43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9"/>
      <c r="AB11" s="19"/>
      <c r="AC11" s="81"/>
      <c r="AD11" s="19"/>
      <c r="AE11" s="75"/>
      <c r="AF11" s="75"/>
      <c r="AG11" s="75"/>
      <c r="AH11" s="19"/>
      <c r="AI11" s="19"/>
      <c r="AJ11" s="19"/>
      <c r="AK11" s="19"/>
      <c r="AL11" s="19"/>
      <c r="AM11" s="19"/>
      <c r="AN11" s="19"/>
    </row>
    <row r="12" spans="1:40" ht="18.75" thickTop="1" thickBot="1" x14ac:dyDescent="0.2">
      <c r="A12" s="21"/>
      <c r="B12" s="148">
        <f>DATE(N12,O12,1)</f>
        <v>45870</v>
      </c>
      <c r="C12" s="149"/>
      <c r="D12" s="150"/>
      <c r="E12" s="22"/>
      <c r="F12" s="23"/>
      <c r="G12" s="23"/>
      <c r="H12" s="23"/>
      <c r="I12" s="23"/>
      <c r="J12" s="23"/>
      <c r="K12" s="23"/>
      <c r="L12" s="23"/>
      <c r="M12" s="54"/>
      <c r="N12" s="44">
        <v>2025</v>
      </c>
      <c r="O12" s="45">
        <v>8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76"/>
      <c r="AB12" s="60"/>
      <c r="AC12" s="19"/>
      <c r="AD12" s="19"/>
      <c r="AE12" s="19"/>
      <c r="AF12" s="19"/>
      <c r="AG12" s="19"/>
      <c r="AH12" s="19"/>
      <c r="AI12" s="19"/>
      <c r="AJ12" s="19"/>
      <c r="AK12" s="77"/>
      <c r="AL12" s="19"/>
      <c r="AM12" s="19"/>
      <c r="AN12" s="19"/>
    </row>
    <row r="13" spans="1:40" ht="22.5" customHeight="1" thickTop="1" x14ac:dyDescent="0.15">
      <c r="A13" s="59"/>
      <c r="B13" s="134" t="s">
        <v>1</v>
      </c>
      <c r="C13" s="136" t="s">
        <v>2</v>
      </c>
      <c r="D13" s="138" t="s">
        <v>25</v>
      </c>
      <c r="E13" s="138" t="s">
        <v>36</v>
      </c>
      <c r="F13" s="140"/>
      <c r="G13" s="140"/>
      <c r="H13" s="140"/>
      <c r="I13" s="140"/>
      <c r="J13" s="140"/>
      <c r="K13" s="140"/>
      <c r="L13" s="140"/>
      <c r="M13" s="140"/>
      <c r="N13" s="141"/>
      <c r="O13" s="142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19"/>
      <c r="AB13" s="93" t="s">
        <v>11</v>
      </c>
      <c r="AC13" s="126" t="s">
        <v>19</v>
      </c>
      <c r="AD13" s="128" t="s">
        <v>20</v>
      </c>
      <c r="AE13" s="130" t="s">
        <v>18</v>
      </c>
      <c r="AF13" s="132" t="s">
        <v>21</v>
      </c>
      <c r="AG13" s="133" t="s">
        <v>22</v>
      </c>
      <c r="AH13" s="117" t="s">
        <v>13</v>
      </c>
      <c r="AI13" s="119" t="s">
        <v>23</v>
      </c>
      <c r="AJ13" s="119" t="s">
        <v>24</v>
      </c>
      <c r="AK13" s="120" t="s">
        <v>16</v>
      </c>
      <c r="AL13" s="121" t="s">
        <v>17</v>
      </c>
      <c r="AM13" s="19"/>
    </row>
    <row r="14" spans="1:40" ht="22.5" customHeight="1" thickBot="1" x14ac:dyDescent="0.2">
      <c r="A14" s="59"/>
      <c r="B14" s="135"/>
      <c r="C14" s="137"/>
      <c r="D14" s="139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9"/>
      <c r="AB14" s="93"/>
      <c r="AC14" s="127"/>
      <c r="AD14" s="129"/>
      <c r="AE14" s="131"/>
      <c r="AF14" s="132"/>
      <c r="AG14" s="133"/>
      <c r="AH14" s="118"/>
      <c r="AI14" s="96"/>
      <c r="AJ14" s="96"/>
      <c r="AK14" s="96"/>
      <c r="AL14" s="122"/>
      <c r="AM14" s="19"/>
    </row>
    <row r="15" spans="1:40" ht="20.100000000000001" customHeight="1" thickTop="1" x14ac:dyDescent="0.15">
      <c r="A15" s="56"/>
      <c r="B15" s="64">
        <f>DATE($N$12,$O$12,1)</f>
        <v>45870</v>
      </c>
      <c r="C15" s="65">
        <f>IF(B15&lt;&gt;"",B15,"")</f>
        <v>45870</v>
      </c>
      <c r="D15" s="41"/>
      <c r="E15" s="123"/>
      <c r="F15" s="124"/>
      <c r="G15" s="124"/>
      <c r="H15" s="124"/>
      <c r="I15" s="124"/>
      <c r="J15" s="124"/>
      <c r="K15" s="124"/>
      <c r="L15" s="124"/>
      <c r="M15" s="124"/>
      <c r="N15" s="124"/>
      <c r="O15" s="125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8"/>
      <c r="AB15" s="31">
        <f>WEEKDAY(B15)</f>
        <v>6</v>
      </c>
      <c r="AC15" s="32">
        <f>IF(AB15=7,1,0)</f>
        <v>0</v>
      </c>
      <c r="AD15" s="33">
        <f>IF(AB15=1,1,0)</f>
        <v>0</v>
      </c>
      <c r="AE15" s="34">
        <f>IF(D15="*",0,1)</f>
        <v>1</v>
      </c>
      <c r="AF15" s="35">
        <f>IF(AND(AC15=1,AE15=1),1,0)</f>
        <v>0</v>
      </c>
      <c r="AG15" s="47">
        <f>IF(AND(AD15=1,AE15=1),1,0)</f>
        <v>0</v>
      </c>
      <c r="AH15" s="48">
        <f t="shared" ref="AH15:AH45" si="0">IF(D15="○",1,0)</f>
        <v>0</v>
      </c>
      <c r="AI15" s="36">
        <f t="shared" ref="AI15:AI45" si="1">IF(AND(AC15=1,AE15=1,AH15=1),1,0)</f>
        <v>0</v>
      </c>
      <c r="AJ15" s="36">
        <f t="shared" ref="AJ15:AJ45" si="2">IF(AND(AD15=1,AE15=1,AH15=1),1,0)</f>
        <v>0</v>
      </c>
      <c r="AK15" s="37" t="str">
        <f t="shared" ref="AK15:AL45" si="3">IF(AF15=0,"-",IF(AND(AF15=1,AI15=1),"達成","未達成"))</f>
        <v>-</v>
      </c>
      <c r="AL15" s="49" t="str">
        <f t="shared" si="3"/>
        <v>-</v>
      </c>
      <c r="AM15" s="19"/>
    </row>
    <row r="16" spans="1:40" ht="20.100000000000001" customHeight="1" x14ac:dyDescent="0.15">
      <c r="A16" s="56"/>
      <c r="B16" s="66">
        <f>B15+1</f>
        <v>45871</v>
      </c>
      <c r="C16" s="67">
        <f>IF(B16&lt;&gt;"",B16,"")</f>
        <v>45871</v>
      </c>
      <c r="D16" s="42" t="s">
        <v>0</v>
      </c>
      <c r="E16" s="114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9"/>
      <c r="AB16" s="31">
        <f t="shared" ref="AB16:AB42" si="4">WEEKDAY(B16)</f>
        <v>7</v>
      </c>
      <c r="AC16" s="32">
        <f t="shared" ref="AC16:AC43" si="5">IF(AB16=7,1,0)</f>
        <v>1</v>
      </c>
      <c r="AD16" s="33">
        <f t="shared" ref="AD16:AD44" si="6">IF(AB16=1,1,0)</f>
        <v>0</v>
      </c>
      <c r="AE16" s="34">
        <f t="shared" ref="AE16:AE42" si="7">IF(D16="*",0,1)</f>
        <v>1</v>
      </c>
      <c r="AF16" s="35">
        <f>IF(AND(AC16=1,AE16=1),1,0)</f>
        <v>1</v>
      </c>
      <c r="AG16" s="47">
        <f t="shared" ref="AG16:AG45" si="8">IF(AND(AD16=1,AE16=1),1,0)</f>
        <v>0</v>
      </c>
      <c r="AH16" s="48">
        <f t="shared" si="0"/>
        <v>1</v>
      </c>
      <c r="AI16" s="36">
        <f t="shared" si="1"/>
        <v>1</v>
      </c>
      <c r="AJ16" s="36">
        <f t="shared" si="2"/>
        <v>0</v>
      </c>
      <c r="AK16" s="37" t="str">
        <f t="shared" si="3"/>
        <v>達成</v>
      </c>
      <c r="AL16" s="49" t="str">
        <f t="shared" si="3"/>
        <v>-</v>
      </c>
      <c r="AM16" s="19"/>
    </row>
    <row r="17" spans="1:39" ht="20.100000000000001" customHeight="1" x14ac:dyDescent="0.15">
      <c r="A17" s="56"/>
      <c r="B17" s="66">
        <f>B16+1</f>
        <v>45872</v>
      </c>
      <c r="C17" s="67">
        <f t="shared" ref="C17:C44" si="9">IF(B17&lt;&gt;"",B17,"")</f>
        <v>45872</v>
      </c>
      <c r="D17" s="42" t="s">
        <v>0</v>
      </c>
      <c r="E17" s="114"/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9"/>
      <c r="AB17" s="31">
        <f t="shared" si="4"/>
        <v>1</v>
      </c>
      <c r="AC17" s="32">
        <f t="shared" si="5"/>
        <v>0</v>
      </c>
      <c r="AD17" s="33">
        <f t="shared" si="6"/>
        <v>1</v>
      </c>
      <c r="AE17" s="34">
        <f t="shared" si="7"/>
        <v>1</v>
      </c>
      <c r="AF17" s="35">
        <f t="shared" ref="AF17:AF44" si="10">IF(AND(AC17=1,AE17=1),1,0)</f>
        <v>0</v>
      </c>
      <c r="AG17" s="47">
        <f t="shared" si="8"/>
        <v>1</v>
      </c>
      <c r="AH17" s="48">
        <f t="shared" si="0"/>
        <v>1</v>
      </c>
      <c r="AI17" s="36">
        <f t="shared" si="1"/>
        <v>0</v>
      </c>
      <c r="AJ17" s="36">
        <f t="shared" si="2"/>
        <v>1</v>
      </c>
      <c r="AK17" s="37" t="str">
        <f t="shared" si="3"/>
        <v>-</v>
      </c>
      <c r="AL17" s="49" t="str">
        <f t="shared" si="3"/>
        <v>達成</v>
      </c>
      <c r="AM17" s="19"/>
    </row>
    <row r="18" spans="1:39" ht="20.100000000000001" customHeight="1" x14ac:dyDescent="0.15">
      <c r="A18" s="56"/>
      <c r="B18" s="66">
        <f t="shared" ref="B18:B42" si="11">B17+1</f>
        <v>45873</v>
      </c>
      <c r="C18" s="67">
        <f t="shared" si="9"/>
        <v>45873</v>
      </c>
      <c r="D18" s="42"/>
      <c r="E18" s="114"/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9"/>
      <c r="AB18" s="31">
        <f t="shared" si="4"/>
        <v>2</v>
      </c>
      <c r="AC18" s="32">
        <f t="shared" si="5"/>
        <v>0</v>
      </c>
      <c r="AD18" s="33">
        <f t="shared" si="6"/>
        <v>0</v>
      </c>
      <c r="AE18" s="34">
        <f t="shared" si="7"/>
        <v>1</v>
      </c>
      <c r="AF18" s="35">
        <f t="shared" si="10"/>
        <v>0</v>
      </c>
      <c r="AG18" s="47">
        <f t="shared" si="8"/>
        <v>0</v>
      </c>
      <c r="AH18" s="48">
        <f t="shared" si="0"/>
        <v>0</v>
      </c>
      <c r="AI18" s="36">
        <f t="shared" si="1"/>
        <v>0</v>
      </c>
      <c r="AJ18" s="36">
        <f t="shared" si="2"/>
        <v>0</v>
      </c>
      <c r="AK18" s="37" t="str">
        <f t="shared" si="3"/>
        <v>-</v>
      </c>
      <c r="AL18" s="49" t="str">
        <f t="shared" si="3"/>
        <v>-</v>
      </c>
      <c r="AM18" s="19"/>
    </row>
    <row r="19" spans="1:39" ht="20.100000000000001" customHeight="1" x14ac:dyDescent="0.15">
      <c r="A19" s="56"/>
      <c r="B19" s="66">
        <f>B18+1</f>
        <v>45874</v>
      </c>
      <c r="C19" s="67">
        <f t="shared" si="9"/>
        <v>45874</v>
      </c>
      <c r="D19" s="42"/>
      <c r="E19" s="114"/>
      <c r="F19" s="115"/>
      <c r="G19" s="115"/>
      <c r="H19" s="115"/>
      <c r="I19" s="115"/>
      <c r="J19" s="115"/>
      <c r="K19" s="115"/>
      <c r="L19" s="115"/>
      <c r="M19" s="115"/>
      <c r="N19" s="115"/>
      <c r="O19" s="11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31">
        <f t="shared" si="4"/>
        <v>3</v>
      </c>
      <c r="AC19" s="32">
        <f>IF(AB19=7,1,0)</f>
        <v>0</v>
      </c>
      <c r="AD19" s="33">
        <f t="shared" si="6"/>
        <v>0</v>
      </c>
      <c r="AE19" s="34">
        <f t="shared" si="7"/>
        <v>1</v>
      </c>
      <c r="AF19" s="35">
        <f t="shared" si="10"/>
        <v>0</v>
      </c>
      <c r="AG19" s="47">
        <f t="shared" si="8"/>
        <v>0</v>
      </c>
      <c r="AH19" s="48">
        <f t="shared" si="0"/>
        <v>0</v>
      </c>
      <c r="AI19" s="36">
        <f t="shared" si="1"/>
        <v>0</v>
      </c>
      <c r="AJ19" s="36">
        <f t="shared" si="2"/>
        <v>0</v>
      </c>
      <c r="AK19" s="37" t="str">
        <f t="shared" si="3"/>
        <v>-</v>
      </c>
      <c r="AL19" s="49" t="str">
        <f t="shared" si="3"/>
        <v>-</v>
      </c>
      <c r="AM19" s="19"/>
    </row>
    <row r="20" spans="1:39" ht="20.100000000000001" customHeight="1" x14ac:dyDescent="0.15">
      <c r="A20" s="56"/>
      <c r="B20" s="66">
        <f t="shared" si="11"/>
        <v>45875</v>
      </c>
      <c r="C20" s="67">
        <f t="shared" si="9"/>
        <v>45875</v>
      </c>
      <c r="D20" s="42"/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6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9"/>
      <c r="AB20" s="31">
        <f t="shared" si="4"/>
        <v>4</v>
      </c>
      <c r="AC20" s="32">
        <f t="shared" si="5"/>
        <v>0</v>
      </c>
      <c r="AD20" s="33">
        <f t="shared" si="6"/>
        <v>0</v>
      </c>
      <c r="AE20" s="34">
        <f t="shared" si="7"/>
        <v>1</v>
      </c>
      <c r="AF20" s="35">
        <f t="shared" si="10"/>
        <v>0</v>
      </c>
      <c r="AG20" s="47">
        <f t="shared" si="8"/>
        <v>0</v>
      </c>
      <c r="AH20" s="48">
        <f t="shared" si="0"/>
        <v>0</v>
      </c>
      <c r="AI20" s="36">
        <f t="shared" si="1"/>
        <v>0</v>
      </c>
      <c r="AJ20" s="36">
        <f t="shared" si="2"/>
        <v>0</v>
      </c>
      <c r="AK20" s="37" t="str">
        <f t="shared" si="3"/>
        <v>-</v>
      </c>
      <c r="AL20" s="49" t="str">
        <f t="shared" si="3"/>
        <v>-</v>
      </c>
      <c r="AM20" s="19"/>
    </row>
    <row r="21" spans="1:39" ht="20.100000000000001" customHeight="1" x14ac:dyDescent="0.15">
      <c r="A21" s="56"/>
      <c r="B21" s="66">
        <f t="shared" si="11"/>
        <v>45876</v>
      </c>
      <c r="C21" s="67">
        <f t="shared" si="9"/>
        <v>45876</v>
      </c>
      <c r="D21" s="42"/>
      <c r="E21" s="114"/>
      <c r="F21" s="115"/>
      <c r="G21" s="115"/>
      <c r="H21" s="115"/>
      <c r="I21" s="115"/>
      <c r="J21" s="115"/>
      <c r="K21" s="115"/>
      <c r="L21" s="115"/>
      <c r="M21" s="115"/>
      <c r="N21" s="115"/>
      <c r="O21" s="116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9"/>
      <c r="AB21" s="31">
        <f t="shared" si="4"/>
        <v>5</v>
      </c>
      <c r="AC21" s="32">
        <f t="shared" si="5"/>
        <v>0</v>
      </c>
      <c r="AD21" s="33">
        <f t="shared" si="6"/>
        <v>0</v>
      </c>
      <c r="AE21" s="34">
        <f t="shared" si="7"/>
        <v>1</v>
      </c>
      <c r="AF21" s="35">
        <f t="shared" si="10"/>
        <v>0</v>
      </c>
      <c r="AG21" s="47">
        <f t="shared" si="8"/>
        <v>0</v>
      </c>
      <c r="AH21" s="48">
        <f t="shared" si="0"/>
        <v>0</v>
      </c>
      <c r="AI21" s="36">
        <f t="shared" si="1"/>
        <v>0</v>
      </c>
      <c r="AJ21" s="36">
        <f t="shared" si="2"/>
        <v>0</v>
      </c>
      <c r="AK21" s="37" t="str">
        <f t="shared" si="3"/>
        <v>-</v>
      </c>
      <c r="AL21" s="49" t="str">
        <f t="shared" si="3"/>
        <v>-</v>
      </c>
      <c r="AM21" s="19"/>
    </row>
    <row r="22" spans="1:39" ht="20.100000000000001" customHeight="1" x14ac:dyDescent="0.15">
      <c r="A22" s="56"/>
      <c r="B22" s="66">
        <f t="shared" si="11"/>
        <v>45877</v>
      </c>
      <c r="C22" s="67">
        <f t="shared" si="9"/>
        <v>45877</v>
      </c>
      <c r="D22" s="42"/>
      <c r="E22" s="114"/>
      <c r="F22" s="115"/>
      <c r="G22" s="115"/>
      <c r="H22" s="115"/>
      <c r="I22" s="115"/>
      <c r="J22" s="115"/>
      <c r="K22" s="115"/>
      <c r="L22" s="115"/>
      <c r="M22" s="115"/>
      <c r="N22" s="115"/>
      <c r="O22" s="116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19"/>
      <c r="AB22" s="31">
        <f t="shared" si="4"/>
        <v>6</v>
      </c>
      <c r="AC22" s="32">
        <f t="shared" si="5"/>
        <v>0</v>
      </c>
      <c r="AD22" s="33">
        <f t="shared" si="6"/>
        <v>0</v>
      </c>
      <c r="AE22" s="34">
        <f t="shared" si="7"/>
        <v>1</v>
      </c>
      <c r="AF22" s="35">
        <f t="shared" si="10"/>
        <v>0</v>
      </c>
      <c r="AG22" s="47">
        <f t="shared" si="8"/>
        <v>0</v>
      </c>
      <c r="AH22" s="48">
        <f t="shared" si="0"/>
        <v>0</v>
      </c>
      <c r="AI22" s="36">
        <f t="shared" si="1"/>
        <v>0</v>
      </c>
      <c r="AJ22" s="36">
        <f t="shared" si="2"/>
        <v>0</v>
      </c>
      <c r="AK22" s="37" t="str">
        <f t="shared" si="3"/>
        <v>-</v>
      </c>
      <c r="AL22" s="49" t="str">
        <f t="shared" si="3"/>
        <v>-</v>
      </c>
      <c r="AM22" s="19"/>
    </row>
    <row r="23" spans="1:39" ht="20.100000000000001" customHeight="1" x14ac:dyDescent="0.15">
      <c r="A23" s="56"/>
      <c r="B23" s="66">
        <f t="shared" si="11"/>
        <v>45878</v>
      </c>
      <c r="C23" s="67">
        <f t="shared" si="9"/>
        <v>45878</v>
      </c>
      <c r="D23" s="42" t="s">
        <v>0</v>
      </c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6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9"/>
      <c r="AB23" s="31">
        <f t="shared" si="4"/>
        <v>7</v>
      </c>
      <c r="AC23" s="32">
        <f t="shared" si="5"/>
        <v>1</v>
      </c>
      <c r="AD23" s="33">
        <f t="shared" si="6"/>
        <v>0</v>
      </c>
      <c r="AE23" s="34">
        <f t="shared" si="7"/>
        <v>1</v>
      </c>
      <c r="AF23" s="35">
        <f t="shared" si="10"/>
        <v>1</v>
      </c>
      <c r="AG23" s="47">
        <f t="shared" si="8"/>
        <v>0</v>
      </c>
      <c r="AH23" s="48">
        <f t="shared" si="0"/>
        <v>1</v>
      </c>
      <c r="AI23" s="36">
        <f t="shared" si="1"/>
        <v>1</v>
      </c>
      <c r="AJ23" s="36">
        <f t="shared" si="2"/>
        <v>0</v>
      </c>
      <c r="AK23" s="37" t="str">
        <f t="shared" si="3"/>
        <v>達成</v>
      </c>
      <c r="AL23" s="49" t="str">
        <f t="shared" si="3"/>
        <v>-</v>
      </c>
      <c r="AM23" s="19"/>
    </row>
    <row r="24" spans="1:39" ht="20.100000000000001" customHeight="1" x14ac:dyDescent="0.15">
      <c r="A24" s="56"/>
      <c r="B24" s="66">
        <f t="shared" si="11"/>
        <v>45879</v>
      </c>
      <c r="C24" s="67">
        <f t="shared" si="9"/>
        <v>45879</v>
      </c>
      <c r="D24" s="42" t="s">
        <v>0</v>
      </c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6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9"/>
      <c r="AB24" s="31">
        <f t="shared" si="4"/>
        <v>1</v>
      </c>
      <c r="AC24" s="32">
        <f t="shared" si="5"/>
        <v>0</v>
      </c>
      <c r="AD24" s="33">
        <f>IF(AB24=1,1,0)</f>
        <v>1</v>
      </c>
      <c r="AE24" s="34">
        <f t="shared" si="7"/>
        <v>1</v>
      </c>
      <c r="AF24" s="35">
        <f t="shared" si="10"/>
        <v>0</v>
      </c>
      <c r="AG24" s="47">
        <f t="shared" si="8"/>
        <v>1</v>
      </c>
      <c r="AH24" s="48">
        <f>IF(D24="○",1,0)</f>
        <v>1</v>
      </c>
      <c r="AI24" s="36">
        <f t="shared" si="1"/>
        <v>0</v>
      </c>
      <c r="AJ24" s="36">
        <f t="shared" si="2"/>
        <v>1</v>
      </c>
      <c r="AK24" s="37" t="str">
        <f t="shared" si="3"/>
        <v>-</v>
      </c>
      <c r="AL24" s="49" t="str">
        <f t="shared" si="3"/>
        <v>達成</v>
      </c>
      <c r="AM24" s="19"/>
    </row>
    <row r="25" spans="1:39" ht="20.100000000000001" customHeight="1" x14ac:dyDescent="0.15">
      <c r="A25" s="56"/>
      <c r="B25" s="66">
        <f t="shared" si="11"/>
        <v>45880</v>
      </c>
      <c r="C25" s="67">
        <f t="shared" si="9"/>
        <v>45880</v>
      </c>
      <c r="D25" s="42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6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9"/>
      <c r="AB25" s="31">
        <f t="shared" si="4"/>
        <v>2</v>
      </c>
      <c r="AC25" s="32">
        <f t="shared" si="5"/>
        <v>0</v>
      </c>
      <c r="AD25" s="33">
        <f t="shared" si="6"/>
        <v>0</v>
      </c>
      <c r="AE25" s="34">
        <f>IF(D25="*",0,1)</f>
        <v>1</v>
      </c>
      <c r="AF25" s="35">
        <f t="shared" si="10"/>
        <v>0</v>
      </c>
      <c r="AG25" s="47">
        <f t="shared" si="8"/>
        <v>0</v>
      </c>
      <c r="AH25" s="48">
        <f t="shared" si="0"/>
        <v>0</v>
      </c>
      <c r="AI25" s="36">
        <f t="shared" si="1"/>
        <v>0</v>
      </c>
      <c r="AJ25" s="36">
        <f t="shared" si="2"/>
        <v>0</v>
      </c>
      <c r="AK25" s="37" t="str">
        <f t="shared" si="3"/>
        <v>-</v>
      </c>
      <c r="AL25" s="49" t="str">
        <f t="shared" si="3"/>
        <v>-</v>
      </c>
      <c r="AM25" s="19"/>
    </row>
    <row r="26" spans="1:39" ht="20.100000000000001" customHeight="1" x14ac:dyDescent="0.15">
      <c r="A26" s="56"/>
      <c r="B26" s="66">
        <f t="shared" si="11"/>
        <v>45881</v>
      </c>
      <c r="C26" s="67">
        <f t="shared" si="9"/>
        <v>45881</v>
      </c>
      <c r="D26" s="42"/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9"/>
      <c r="AB26" s="31">
        <f t="shared" si="4"/>
        <v>3</v>
      </c>
      <c r="AC26" s="32">
        <f t="shared" si="5"/>
        <v>0</v>
      </c>
      <c r="AD26" s="33">
        <f t="shared" si="6"/>
        <v>0</v>
      </c>
      <c r="AE26" s="34">
        <f t="shared" si="7"/>
        <v>1</v>
      </c>
      <c r="AF26" s="35">
        <f>IF(AND(AC26=1,AE26=1),1,0)</f>
        <v>0</v>
      </c>
      <c r="AG26" s="47">
        <f t="shared" si="8"/>
        <v>0</v>
      </c>
      <c r="AH26" s="48">
        <f t="shared" si="0"/>
        <v>0</v>
      </c>
      <c r="AI26" s="36">
        <f t="shared" si="1"/>
        <v>0</v>
      </c>
      <c r="AJ26" s="36">
        <f t="shared" si="2"/>
        <v>0</v>
      </c>
      <c r="AK26" s="37" t="str">
        <f t="shared" si="3"/>
        <v>-</v>
      </c>
      <c r="AL26" s="49" t="str">
        <f t="shared" si="3"/>
        <v>-</v>
      </c>
      <c r="AM26" s="19"/>
    </row>
    <row r="27" spans="1:39" ht="20.100000000000001" customHeight="1" x14ac:dyDescent="0.15">
      <c r="A27" s="56"/>
      <c r="B27" s="66">
        <f t="shared" si="11"/>
        <v>45882</v>
      </c>
      <c r="C27" s="67">
        <f t="shared" si="9"/>
        <v>45882</v>
      </c>
      <c r="D27" s="42" t="s">
        <v>26</v>
      </c>
      <c r="E27" s="114" t="s">
        <v>32</v>
      </c>
      <c r="F27" s="115"/>
      <c r="G27" s="115"/>
      <c r="H27" s="115"/>
      <c r="I27" s="115"/>
      <c r="J27" s="115"/>
      <c r="K27" s="115"/>
      <c r="L27" s="115"/>
      <c r="M27" s="115"/>
      <c r="N27" s="115"/>
      <c r="O27" s="116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9"/>
      <c r="AB27" s="31">
        <f t="shared" si="4"/>
        <v>4</v>
      </c>
      <c r="AC27" s="32">
        <f>IF(AB27=7,1,0)</f>
        <v>0</v>
      </c>
      <c r="AD27" s="33">
        <f t="shared" si="6"/>
        <v>0</v>
      </c>
      <c r="AE27" s="34">
        <f t="shared" si="7"/>
        <v>0</v>
      </c>
      <c r="AF27" s="35">
        <f t="shared" si="10"/>
        <v>0</v>
      </c>
      <c r="AG27" s="47">
        <f t="shared" si="8"/>
        <v>0</v>
      </c>
      <c r="AH27" s="48">
        <f t="shared" si="0"/>
        <v>0</v>
      </c>
      <c r="AI27" s="36">
        <f t="shared" si="1"/>
        <v>0</v>
      </c>
      <c r="AJ27" s="36">
        <f t="shared" si="2"/>
        <v>0</v>
      </c>
      <c r="AK27" s="37" t="str">
        <f t="shared" si="3"/>
        <v>-</v>
      </c>
      <c r="AL27" s="49" t="str">
        <f t="shared" si="3"/>
        <v>-</v>
      </c>
      <c r="AM27" s="19"/>
    </row>
    <row r="28" spans="1:39" ht="20.100000000000001" customHeight="1" x14ac:dyDescent="0.15">
      <c r="A28" s="56"/>
      <c r="B28" s="66">
        <f t="shared" si="11"/>
        <v>45883</v>
      </c>
      <c r="C28" s="67">
        <f t="shared" si="9"/>
        <v>45883</v>
      </c>
      <c r="D28" s="42" t="s">
        <v>26</v>
      </c>
      <c r="E28" s="114" t="s">
        <v>32</v>
      </c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9"/>
      <c r="AB28" s="31">
        <f t="shared" si="4"/>
        <v>5</v>
      </c>
      <c r="AC28" s="32">
        <f t="shared" si="5"/>
        <v>0</v>
      </c>
      <c r="AD28" s="33">
        <f t="shared" si="6"/>
        <v>0</v>
      </c>
      <c r="AE28" s="34">
        <f t="shared" si="7"/>
        <v>0</v>
      </c>
      <c r="AF28" s="35">
        <f t="shared" si="10"/>
        <v>0</v>
      </c>
      <c r="AG28" s="47">
        <f t="shared" si="8"/>
        <v>0</v>
      </c>
      <c r="AH28" s="48">
        <f t="shared" si="0"/>
        <v>0</v>
      </c>
      <c r="AI28" s="36">
        <f t="shared" si="1"/>
        <v>0</v>
      </c>
      <c r="AJ28" s="36">
        <f t="shared" si="2"/>
        <v>0</v>
      </c>
      <c r="AK28" s="37" t="str">
        <f t="shared" si="3"/>
        <v>-</v>
      </c>
      <c r="AL28" s="49" t="str">
        <f t="shared" si="3"/>
        <v>-</v>
      </c>
      <c r="AM28" s="19"/>
    </row>
    <row r="29" spans="1:39" ht="20.100000000000001" customHeight="1" x14ac:dyDescent="0.15">
      <c r="A29" s="56"/>
      <c r="B29" s="66">
        <f t="shared" si="11"/>
        <v>45884</v>
      </c>
      <c r="C29" s="67">
        <f t="shared" si="9"/>
        <v>45884</v>
      </c>
      <c r="D29" s="42" t="s">
        <v>26</v>
      </c>
      <c r="E29" s="114" t="s">
        <v>32</v>
      </c>
      <c r="F29" s="115"/>
      <c r="G29" s="115"/>
      <c r="H29" s="115"/>
      <c r="I29" s="115"/>
      <c r="J29" s="115"/>
      <c r="K29" s="115"/>
      <c r="L29" s="115"/>
      <c r="M29" s="115"/>
      <c r="N29" s="115"/>
      <c r="O29" s="11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9"/>
      <c r="AB29" s="31">
        <f t="shared" si="4"/>
        <v>6</v>
      </c>
      <c r="AC29" s="32">
        <f t="shared" si="5"/>
        <v>0</v>
      </c>
      <c r="AD29" s="33">
        <f t="shared" si="6"/>
        <v>0</v>
      </c>
      <c r="AE29" s="34">
        <f t="shared" si="7"/>
        <v>0</v>
      </c>
      <c r="AF29" s="35">
        <f t="shared" si="10"/>
        <v>0</v>
      </c>
      <c r="AG29" s="47">
        <f t="shared" si="8"/>
        <v>0</v>
      </c>
      <c r="AH29" s="48">
        <f t="shared" si="0"/>
        <v>0</v>
      </c>
      <c r="AI29" s="36">
        <f t="shared" si="1"/>
        <v>0</v>
      </c>
      <c r="AJ29" s="36">
        <f t="shared" si="2"/>
        <v>0</v>
      </c>
      <c r="AK29" s="37" t="str">
        <f t="shared" si="3"/>
        <v>-</v>
      </c>
      <c r="AL29" s="49" t="str">
        <f t="shared" si="3"/>
        <v>-</v>
      </c>
      <c r="AM29" s="19"/>
    </row>
    <row r="30" spans="1:39" ht="20.100000000000001" customHeight="1" x14ac:dyDescent="0.15">
      <c r="A30" s="56"/>
      <c r="B30" s="66">
        <f t="shared" si="11"/>
        <v>45885</v>
      </c>
      <c r="C30" s="67">
        <f t="shared" si="9"/>
        <v>45885</v>
      </c>
      <c r="D30" s="42" t="s">
        <v>0</v>
      </c>
      <c r="E30" s="114"/>
      <c r="F30" s="115"/>
      <c r="G30" s="115"/>
      <c r="H30" s="115"/>
      <c r="I30" s="115"/>
      <c r="J30" s="115"/>
      <c r="K30" s="115"/>
      <c r="L30" s="115"/>
      <c r="M30" s="115"/>
      <c r="N30" s="115"/>
      <c r="O30" s="11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9"/>
      <c r="AB30" s="31">
        <f t="shared" si="4"/>
        <v>7</v>
      </c>
      <c r="AC30" s="32">
        <f t="shared" si="5"/>
        <v>1</v>
      </c>
      <c r="AD30" s="33">
        <f t="shared" si="6"/>
        <v>0</v>
      </c>
      <c r="AE30" s="34">
        <f t="shared" si="7"/>
        <v>1</v>
      </c>
      <c r="AF30" s="35">
        <f t="shared" si="10"/>
        <v>1</v>
      </c>
      <c r="AG30" s="47">
        <f t="shared" si="8"/>
        <v>0</v>
      </c>
      <c r="AH30" s="48">
        <f t="shared" si="0"/>
        <v>1</v>
      </c>
      <c r="AI30" s="36">
        <f t="shared" si="1"/>
        <v>1</v>
      </c>
      <c r="AJ30" s="36">
        <f t="shared" si="2"/>
        <v>0</v>
      </c>
      <c r="AK30" s="37" t="str">
        <f t="shared" si="3"/>
        <v>達成</v>
      </c>
      <c r="AL30" s="49" t="str">
        <f t="shared" si="3"/>
        <v>-</v>
      </c>
      <c r="AM30" s="19"/>
    </row>
    <row r="31" spans="1:39" ht="20.100000000000001" customHeight="1" x14ac:dyDescent="0.15">
      <c r="A31" s="56"/>
      <c r="B31" s="66">
        <f t="shared" si="11"/>
        <v>45886</v>
      </c>
      <c r="C31" s="67">
        <f t="shared" si="9"/>
        <v>45886</v>
      </c>
      <c r="D31" s="42" t="s">
        <v>0</v>
      </c>
      <c r="E31" s="114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9"/>
      <c r="AB31" s="31">
        <f t="shared" si="4"/>
        <v>1</v>
      </c>
      <c r="AC31" s="32">
        <f t="shared" si="5"/>
        <v>0</v>
      </c>
      <c r="AD31" s="33">
        <f t="shared" si="6"/>
        <v>1</v>
      </c>
      <c r="AE31" s="34">
        <f t="shared" si="7"/>
        <v>1</v>
      </c>
      <c r="AF31" s="38">
        <f t="shared" si="10"/>
        <v>0</v>
      </c>
      <c r="AG31" s="47">
        <f t="shared" si="8"/>
        <v>1</v>
      </c>
      <c r="AH31" s="48">
        <f t="shared" si="0"/>
        <v>1</v>
      </c>
      <c r="AI31" s="36">
        <f t="shared" si="1"/>
        <v>0</v>
      </c>
      <c r="AJ31" s="36">
        <f t="shared" si="2"/>
        <v>1</v>
      </c>
      <c r="AK31" s="37" t="str">
        <f t="shared" si="3"/>
        <v>-</v>
      </c>
      <c r="AL31" s="49" t="str">
        <f t="shared" si="3"/>
        <v>達成</v>
      </c>
      <c r="AM31" s="19"/>
    </row>
    <row r="32" spans="1:39" ht="20.100000000000001" customHeight="1" x14ac:dyDescent="0.15">
      <c r="A32" s="56"/>
      <c r="B32" s="66">
        <f t="shared" si="11"/>
        <v>45887</v>
      </c>
      <c r="C32" s="67">
        <f t="shared" si="9"/>
        <v>45887</v>
      </c>
      <c r="D32" s="42"/>
      <c r="E32" s="114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9"/>
      <c r="AB32" s="31">
        <f t="shared" si="4"/>
        <v>2</v>
      </c>
      <c r="AC32" s="32">
        <f t="shared" si="5"/>
        <v>0</v>
      </c>
      <c r="AD32" s="33">
        <f t="shared" si="6"/>
        <v>0</v>
      </c>
      <c r="AE32" s="34">
        <f t="shared" si="7"/>
        <v>1</v>
      </c>
      <c r="AF32" s="35">
        <f t="shared" si="10"/>
        <v>0</v>
      </c>
      <c r="AG32" s="47">
        <f t="shared" si="8"/>
        <v>0</v>
      </c>
      <c r="AH32" s="48">
        <f t="shared" si="0"/>
        <v>0</v>
      </c>
      <c r="AI32" s="36">
        <f t="shared" si="1"/>
        <v>0</v>
      </c>
      <c r="AJ32" s="36">
        <f t="shared" si="2"/>
        <v>0</v>
      </c>
      <c r="AK32" s="37" t="str">
        <f t="shared" si="3"/>
        <v>-</v>
      </c>
      <c r="AL32" s="49" t="str">
        <f t="shared" si="3"/>
        <v>-</v>
      </c>
      <c r="AM32" s="19"/>
    </row>
    <row r="33" spans="1:40" ht="20.100000000000001" customHeight="1" x14ac:dyDescent="0.15">
      <c r="A33" s="56"/>
      <c r="B33" s="66">
        <f t="shared" si="11"/>
        <v>45888</v>
      </c>
      <c r="C33" s="67">
        <f t="shared" si="9"/>
        <v>45888</v>
      </c>
      <c r="D33" s="42"/>
      <c r="E33" s="114"/>
      <c r="F33" s="115"/>
      <c r="G33" s="115"/>
      <c r="H33" s="115"/>
      <c r="I33" s="115"/>
      <c r="J33" s="115"/>
      <c r="K33" s="115"/>
      <c r="L33" s="115"/>
      <c r="M33" s="115"/>
      <c r="N33" s="115"/>
      <c r="O33" s="11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9"/>
      <c r="AB33" s="31">
        <f t="shared" si="4"/>
        <v>3</v>
      </c>
      <c r="AC33" s="32">
        <f t="shared" si="5"/>
        <v>0</v>
      </c>
      <c r="AD33" s="33">
        <f t="shared" si="6"/>
        <v>0</v>
      </c>
      <c r="AE33" s="34">
        <f t="shared" si="7"/>
        <v>1</v>
      </c>
      <c r="AF33" s="35">
        <f t="shared" si="10"/>
        <v>0</v>
      </c>
      <c r="AG33" s="47">
        <f t="shared" si="8"/>
        <v>0</v>
      </c>
      <c r="AH33" s="48">
        <f t="shared" si="0"/>
        <v>0</v>
      </c>
      <c r="AI33" s="36">
        <f t="shared" si="1"/>
        <v>0</v>
      </c>
      <c r="AJ33" s="36">
        <f t="shared" si="2"/>
        <v>0</v>
      </c>
      <c r="AK33" s="37" t="str">
        <f t="shared" si="3"/>
        <v>-</v>
      </c>
      <c r="AL33" s="49" t="str">
        <f t="shared" si="3"/>
        <v>-</v>
      </c>
      <c r="AM33" s="19"/>
    </row>
    <row r="34" spans="1:40" ht="20.100000000000001" customHeight="1" x14ac:dyDescent="0.15">
      <c r="A34" s="56"/>
      <c r="B34" s="66">
        <f t="shared" si="11"/>
        <v>45889</v>
      </c>
      <c r="C34" s="67">
        <f t="shared" si="9"/>
        <v>45889</v>
      </c>
      <c r="D34" s="42"/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9"/>
      <c r="AB34" s="31">
        <f t="shared" si="4"/>
        <v>4</v>
      </c>
      <c r="AC34" s="32">
        <f t="shared" si="5"/>
        <v>0</v>
      </c>
      <c r="AD34" s="33">
        <f>IF(AB34=1,1,0)</f>
        <v>0</v>
      </c>
      <c r="AE34" s="34">
        <f t="shared" si="7"/>
        <v>1</v>
      </c>
      <c r="AF34" s="35">
        <f t="shared" si="10"/>
        <v>0</v>
      </c>
      <c r="AG34" s="47">
        <f t="shared" si="8"/>
        <v>0</v>
      </c>
      <c r="AH34" s="48">
        <f t="shared" si="0"/>
        <v>0</v>
      </c>
      <c r="AI34" s="36">
        <f t="shared" si="1"/>
        <v>0</v>
      </c>
      <c r="AJ34" s="36">
        <f t="shared" si="2"/>
        <v>0</v>
      </c>
      <c r="AK34" s="37" t="str">
        <f t="shared" si="3"/>
        <v>-</v>
      </c>
      <c r="AL34" s="49" t="str">
        <f t="shared" si="3"/>
        <v>-</v>
      </c>
      <c r="AM34" s="19"/>
    </row>
    <row r="35" spans="1:40" ht="20.100000000000001" customHeight="1" x14ac:dyDescent="0.15">
      <c r="A35" s="56"/>
      <c r="B35" s="66">
        <f t="shared" si="11"/>
        <v>45890</v>
      </c>
      <c r="C35" s="67">
        <f t="shared" si="9"/>
        <v>45890</v>
      </c>
      <c r="D35" s="42"/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9"/>
      <c r="AB35" s="31">
        <f t="shared" si="4"/>
        <v>5</v>
      </c>
      <c r="AC35" s="32">
        <f t="shared" si="5"/>
        <v>0</v>
      </c>
      <c r="AD35" s="33">
        <f t="shared" si="6"/>
        <v>0</v>
      </c>
      <c r="AE35" s="34">
        <f t="shared" si="7"/>
        <v>1</v>
      </c>
      <c r="AF35" s="35">
        <f t="shared" si="10"/>
        <v>0</v>
      </c>
      <c r="AG35" s="47">
        <f t="shared" si="8"/>
        <v>0</v>
      </c>
      <c r="AH35" s="48">
        <f t="shared" si="0"/>
        <v>0</v>
      </c>
      <c r="AI35" s="36">
        <f t="shared" si="1"/>
        <v>0</v>
      </c>
      <c r="AJ35" s="36">
        <f t="shared" si="2"/>
        <v>0</v>
      </c>
      <c r="AK35" s="37" t="str">
        <f t="shared" si="3"/>
        <v>-</v>
      </c>
      <c r="AL35" s="49" t="str">
        <f t="shared" si="3"/>
        <v>-</v>
      </c>
      <c r="AM35" s="19"/>
    </row>
    <row r="36" spans="1:40" ht="20.100000000000001" customHeight="1" x14ac:dyDescent="0.15">
      <c r="A36" s="56"/>
      <c r="B36" s="66">
        <f t="shared" si="11"/>
        <v>45891</v>
      </c>
      <c r="C36" s="67">
        <f t="shared" si="9"/>
        <v>45891</v>
      </c>
      <c r="D36" s="42" t="s">
        <v>0</v>
      </c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9"/>
      <c r="AB36" s="31">
        <f t="shared" si="4"/>
        <v>6</v>
      </c>
      <c r="AC36" s="32">
        <f t="shared" si="5"/>
        <v>0</v>
      </c>
      <c r="AD36" s="33">
        <f t="shared" si="6"/>
        <v>0</v>
      </c>
      <c r="AE36" s="34">
        <f t="shared" si="7"/>
        <v>1</v>
      </c>
      <c r="AF36" s="35">
        <f t="shared" si="10"/>
        <v>0</v>
      </c>
      <c r="AG36" s="47">
        <f t="shared" si="8"/>
        <v>0</v>
      </c>
      <c r="AH36" s="48">
        <f t="shared" si="0"/>
        <v>1</v>
      </c>
      <c r="AI36" s="36">
        <f t="shared" si="1"/>
        <v>0</v>
      </c>
      <c r="AJ36" s="36">
        <f t="shared" si="2"/>
        <v>0</v>
      </c>
      <c r="AK36" s="37" t="str">
        <f t="shared" si="3"/>
        <v>-</v>
      </c>
      <c r="AL36" s="49" t="str">
        <f t="shared" si="3"/>
        <v>-</v>
      </c>
      <c r="AM36" s="19"/>
    </row>
    <row r="37" spans="1:40" ht="20.100000000000001" customHeight="1" x14ac:dyDescent="0.15">
      <c r="A37" s="56"/>
      <c r="B37" s="66">
        <f t="shared" si="11"/>
        <v>45892</v>
      </c>
      <c r="C37" s="67">
        <f t="shared" si="9"/>
        <v>45892</v>
      </c>
      <c r="D37" s="42"/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9"/>
      <c r="AB37" s="31">
        <f t="shared" si="4"/>
        <v>7</v>
      </c>
      <c r="AC37" s="32">
        <f t="shared" si="5"/>
        <v>1</v>
      </c>
      <c r="AD37" s="33">
        <f t="shared" si="6"/>
        <v>0</v>
      </c>
      <c r="AE37" s="34">
        <f t="shared" si="7"/>
        <v>1</v>
      </c>
      <c r="AF37" s="35">
        <f t="shared" si="10"/>
        <v>1</v>
      </c>
      <c r="AG37" s="47">
        <f t="shared" si="8"/>
        <v>0</v>
      </c>
      <c r="AH37" s="48">
        <f t="shared" si="0"/>
        <v>0</v>
      </c>
      <c r="AI37" s="36">
        <f t="shared" si="1"/>
        <v>0</v>
      </c>
      <c r="AJ37" s="36">
        <f t="shared" si="2"/>
        <v>0</v>
      </c>
      <c r="AK37" s="37" t="str">
        <f t="shared" si="3"/>
        <v>未達成</v>
      </c>
      <c r="AL37" s="49" t="str">
        <f t="shared" si="3"/>
        <v>-</v>
      </c>
      <c r="AM37" s="19"/>
    </row>
    <row r="38" spans="1:40" ht="20.100000000000001" customHeight="1" x14ac:dyDescent="0.15">
      <c r="A38" s="56"/>
      <c r="B38" s="66">
        <f t="shared" si="11"/>
        <v>45893</v>
      </c>
      <c r="C38" s="67">
        <f t="shared" si="9"/>
        <v>45893</v>
      </c>
      <c r="D38" s="42" t="s">
        <v>0</v>
      </c>
      <c r="E38" s="114"/>
      <c r="F38" s="115"/>
      <c r="G38" s="115"/>
      <c r="H38" s="115"/>
      <c r="I38" s="115"/>
      <c r="J38" s="115"/>
      <c r="K38" s="115"/>
      <c r="L38" s="115"/>
      <c r="M38" s="115"/>
      <c r="N38" s="115"/>
      <c r="O38" s="11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9"/>
      <c r="AB38" s="31">
        <f t="shared" si="4"/>
        <v>1</v>
      </c>
      <c r="AC38" s="32">
        <f t="shared" si="5"/>
        <v>0</v>
      </c>
      <c r="AD38" s="33">
        <f t="shared" si="6"/>
        <v>1</v>
      </c>
      <c r="AE38" s="34">
        <f t="shared" si="7"/>
        <v>1</v>
      </c>
      <c r="AF38" s="35">
        <f t="shared" si="10"/>
        <v>0</v>
      </c>
      <c r="AG38" s="47">
        <f t="shared" si="8"/>
        <v>1</v>
      </c>
      <c r="AH38" s="48">
        <f t="shared" si="0"/>
        <v>1</v>
      </c>
      <c r="AI38" s="36">
        <f t="shared" si="1"/>
        <v>0</v>
      </c>
      <c r="AJ38" s="36">
        <f t="shared" si="2"/>
        <v>1</v>
      </c>
      <c r="AK38" s="37" t="str">
        <f t="shared" si="3"/>
        <v>-</v>
      </c>
      <c r="AL38" s="49" t="str">
        <f t="shared" si="3"/>
        <v>達成</v>
      </c>
      <c r="AM38" s="19"/>
    </row>
    <row r="39" spans="1:40" ht="20.100000000000001" customHeight="1" x14ac:dyDescent="0.15">
      <c r="A39" s="56"/>
      <c r="B39" s="66">
        <f t="shared" si="11"/>
        <v>45894</v>
      </c>
      <c r="C39" s="67">
        <f t="shared" si="9"/>
        <v>45894</v>
      </c>
      <c r="D39" s="42"/>
      <c r="E39" s="114"/>
      <c r="F39" s="115"/>
      <c r="G39" s="115"/>
      <c r="H39" s="115"/>
      <c r="I39" s="115"/>
      <c r="J39" s="115"/>
      <c r="K39" s="115"/>
      <c r="L39" s="115"/>
      <c r="M39" s="115"/>
      <c r="N39" s="115"/>
      <c r="O39" s="11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9"/>
      <c r="AB39" s="31">
        <f t="shared" si="4"/>
        <v>2</v>
      </c>
      <c r="AC39" s="32">
        <f t="shared" si="5"/>
        <v>0</v>
      </c>
      <c r="AD39" s="33">
        <f t="shared" si="6"/>
        <v>0</v>
      </c>
      <c r="AE39" s="34">
        <f t="shared" si="7"/>
        <v>1</v>
      </c>
      <c r="AF39" s="35">
        <f t="shared" si="10"/>
        <v>0</v>
      </c>
      <c r="AG39" s="47">
        <f t="shared" si="8"/>
        <v>0</v>
      </c>
      <c r="AH39" s="48">
        <f t="shared" si="0"/>
        <v>0</v>
      </c>
      <c r="AI39" s="36">
        <f t="shared" si="1"/>
        <v>0</v>
      </c>
      <c r="AJ39" s="36">
        <f t="shared" si="2"/>
        <v>0</v>
      </c>
      <c r="AK39" s="37" t="str">
        <f t="shared" si="3"/>
        <v>-</v>
      </c>
      <c r="AL39" s="49" t="str">
        <f t="shared" si="3"/>
        <v>-</v>
      </c>
      <c r="AM39" s="19"/>
    </row>
    <row r="40" spans="1:40" ht="20.100000000000001" customHeight="1" x14ac:dyDescent="0.15">
      <c r="A40" s="56"/>
      <c r="B40" s="66">
        <f t="shared" si="11"/>
        <v>45895</v>
      </c>
      <c r="C40" s="67">
        <f t="shared" si="9"/>
        <v>45895</v>
      </c>
      <c r="D40" s="42"/>
      <c r="E40" s="114"/>
      <c r="F40" s="115"/>
      <c r="G40" s="115"/>
      <c r="H40" s="115"/>
      <c r="I40" s="115"/>
      <c r="J40" s="115"/>
      <c r="K40" s="115"/>
      <c r="L40" s="115"/>
      <c r="M40" s="115"/>
      <c r="N40" s="115"/>
      <c r="O40" s="11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9"/>
      <c r="AB40" s="31">
        <f t="shared" si="4"/>
        <v>3</v>
      </c>
      <c r="AC40" s="32">
        <f t="shared" si="5"/>
        <v>0</v>
      </c>
      <c r="AD40" s="33">
        <f t="shared" si="6"/>
        <v>0</v>
      </c>
      <c r="AE40" s="34">
        <f t="shared" si="7"/>
        <v>1</v>
      </c>
      <c r="AF40" s="35">
        <f>IF(AND(AC40=1,AE40=1),1,0)</f>
        <v>0</v>
      </c>
      <c r="AG40" s="47">
        <f t="shared" si="8"/>
        <v>0</v>
      </c>
      <c r="AH40" s="48">
        <f t="shared" si="0"/>
        <v>0</v>
      </c>
      <c r="AI40" s="36">
        <f t="shared" si="1"/>
        <v>0</v>
      </c>
      <c r="AJ40" s="36">
        <f t="shared" si="2"/>
        <v>0</v>
      </c>
      <c r="AK40" s="37" t="str">
        <f t="shared" si="3"/>
        <v>-</v>
      </c>
      <c r="AL40" s="49" t="str">
        <f t="shared" si="3"/>
        <v>-</v>
      </c>
      <c r="AM40" s="19"/>
    </row>
    <row r="41" spans="1:40" ht="20.100000000000001" customHeight="1" x14ac:dyDescent="0.15">
      <c r="A41" s="56"/>
      <c r="B41" s="66">
        <f t="shared" si="11"/>
        <v>45896</v>
      </c>
      <c r="C41" s="67">
        <f t="shared" si="9"/>
        <v>45896</v>
      </c>
      <c r="D41" s="42"/>
      <c r="E41" s="114"/>
      <c r="F41" s="115"/>
      <c r="G41" s="115"/>
      <c r="H41" s="115"/>
      <c r="I41" s="115"/>
      <c r="J41" s="115"/>
      <c r="K41" s="115"/>
      <c r="L41" s="115"/>
      <c r="M41" s="115"/>
      <c r="N41" s="115"/>
      <c r="O41" s="11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9"/>
      <c r="AB41" s="31">
        <f t="shared" si="4"/>
        <v>4</v>
      </c>
      <c r="AC41" s="32">
        <f t="shared" si="5"/>
        <v>0</v>
      </c>
      <c r="AD41" s="33">
        <f t="shared" si="6"/>
        <v>0</v>
      </c>
      <c r="AE41" s="34">
        <f t="shared" si="7"/>
        <v>1</v>
      </c>
      <c r="AF41" s="35">
        <f>IF(AND(AC41=1,AE41=1),1,0)</f>
        <v>0</v>
      </c>
      <c r="AG41" s="47">
        <f t="shared" si="8"/>
        <v>0</v>
      </c>
      <c r="AH41" s="48">
        <f t="shared" si="0"/>
        <v>0</v>
      </c>
      <c r="AI41" s="36">
        <f t="shared" si="1"/>
        <v>0</v>
      </c>
      <c r="AJ41" s="36">
        <f t="shared" si="2"/>
        <v>0</v>
      </c>
      <c r="AK41" s="37" t="str">
        <f t="shared" si="3"/>
        <v>-</v>
      </c>
      <c r="AL41" s="49" t="str">
        <f t="shared" si="3"/>
        <v>-</v>
      </c>
      <c r="AM41" s="19"/>
    </row>
    <row r="42" spans="1:40" ht="20.100000000000001" customHeight="1" x14ac:dyDescent="0.15">
      <c r="A42" s="56"/>
      <c r="B42" s="66">
        <f t="shared" si="11"/>
        <v>45897</v>
      </c>
      <c r="C42" s="67">
        <f>IF(B42&lt;&gt;"",B42,"")</f>
        <v>45897</v>
      </c>
      <c r="D42" s="42"/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9"/>
      <c r="AB42" s="31">
        <f t="shared" si="4"/>
        <v>5</v>
      </c>
      <c r="AC42" s="32">
        <f t="shared" si="5"/>
        <v>0</v>
      </c>
      <c r="AD42" s="33">
        <f t="shared" si="6"/>
        <v>0</v>
      </c>
      <c r="AE42" s="34">
        <f t="shared" si="7"/>
        <v>1</v>
      </c>
      <c r="AF42" s="35">
        <f t="shared" si="10"/>
        <v>0</v>
      </c>
      <c r="AG42" s="47">
        <f t="shared" si="8"/>
        <v>0</v>
      </c>
      <c r="AH42" s="48">
        <f t="shared" si="0"/>
        <v>0</v>
      </c>
      <c r="AI42" s="36">
        <f t="shared" si="1"/>
        <v>0</v>
      </c>
      <c r="AJ42" s="36">
        <f t="shared" si="2"/>
        <v>0</v>
      </c>
      <c r="AK42" s="37" t="str">
        <f t="shared" si="3"/>
        <v>-</v>
      </c>
      <c r="AL42" s="49" t="str">
        <f t="shared" si="3"/>
        <v>-</v>
      </c>
      <c r="AM42" s="19"/>
    </row>
    <row r="43" spans="1:40" ht="20.100000000000001" customHeight="1" x14ac:dyDescent="0.15">
      <c r="A43" s="56"/>
      <c r="B43" s="66">
        <f>IF(B42="","",IF(DAY(B42+1)=1,"",B42+1))</f>
        <v>45898</v>
      </c>
      <c r="C43" s="67">
        <f>IF(B43&lt;&gt;"",B43,"")</f>
        <v>45898</v>
      </c>
      <c r="D43" s="42"/>
      <c r="E43" s="114"/>
      <c r="F43" s="115"/>
      <c r="G43" s="115"/>
      <c r="H43" s="115"/>
      <c r="I43" s="115"/>
      <c r="J43" s="115"/>
      <c r="K43" s="115"/>
      <c r="L43" s="115"/>
      <c r="M43" s="115"/>
      <c r="N43" s="115"/>
      <c r="O43" s="11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9"/>
      <c r="AB43" s="31">
        <f>IFERROR(WEEKDAY(B43),"--")</f>
        <v>6</v>
      </c>
      <c r="AC43" s="32">
        <f t="shared" si="5"/>
        <v>0</v>
      </c>
      <c r="AD43" s="33">
        <f t="shared" si="6"/>
        <v>0</v>
      </c>
      <c r="AE43" s="34">
        <f>IF(B43="","",(IF(D43="*",0,1)))</f>
        <v>1</v>
      </c>
      <c r="AF43" s="35">
        <f t="shared" si="10"/>
        <v>0</v>
      </c>
      <c r="AG43" s="47">
        <f t="shared" si="8"/>
        <v>0</v>
      </c>
      <c r="AH43" s="48">
        <f t="shared" si="0"/>
        <v>0</v>
      </c>
      <c r="AI43" s="36">
        <f t="shared" si="1"/>
        <v>0</v>
      </c>
      <c r="AJ43" s="36">
        <f t="shared" si="2"/>
        <v>0</v>
      </c>
      <c r="AK43" s="37" t="str">
        <f t="shared" si="3"/>
        <v>-</v>
      </c>
      <c r="AL43" s="49" t="str">
        <f t="shared" si="3"/>
        <v>-</v>
      </c>
      <c r="AM43" s="19"/>
    </row>
    <row r="44" spans="1:40" ht="20.100000000000001" customHeight="1" x14ac:dyDescent="0.15">
      <c r="A44" s="56"/>
      <c r="B44" s="66">
        <f>IF(B43="","",IF(DAY(B43+1)=1,"",B43+1))</f>
        <v>45899</v>
      </c>
      <c r="C44" s="67">
        <f t="shared" si="9"/>
        <v>45899</v>
      </c>
      <c r="D44" s="42" t="s">
        <v>0</v>
      </c>
      <c r="E44" s="114"/>
      <c r="F44" s="115"/>
      <c r="G44" s="115"/>
      <c r="H44" s="115"/>
      <c r="I44" s="115"/>
      <c r="J44" s="115"/>
      <c r="K44" s="115"/>
      <c r="L44" s="115"/>
      <c r="M44" s="115"/>
      <c r="N44" s="115"/>
      <c r="O44" s="11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9"/>
      <c r="AB44" s="31">
        <f>IFERROR(WEEKDAY(B44),"--")</f>
        <v>7</v>
      </c>
      <c r="AC44" s="32">
        <f>IF(AB44=7,1,0)</f>
        <v>1</v>
      </c>
      <c r="AD44" s="33">
        <f t="shared" si="6"/>
        <v>0</v>
      </c>
      <c r="AE44" s="34">
        <f>IF(B44="","",(IF(D44="*",0,1)))</f>
        <v>1</v>
      </c>
      <c r="AF44" s="35">
        <f t="shared" si="10"/>
        <v>1</v>
      </c>
      <c r="AG44" s="47">
        <f t="shared" si="8"/>
        <v>0</v>
      </c>
      <c r="AH44" s="48">
        <f t="shared" si="0"/>
        <v>1</v>
      </c>
      <c r="AI44" s="36">
        <f>IF(AND(AC44=1,AE44=1,AH44=1),1,0)</f>
        <v>1</v>
      </c>
      <c r="AJ44" s="36">
        <f t="shared" si="2"/>
        <v>0</v>
      </c>
      <c r="AK44" s="37" t="str">
        <f t="shared" si="3"/>
        <v>達成</v>
      </c>
      <c r="AL44" s="49" t="str">
        <f t="shared" si="3"/>
        <v>-</v>
      </c>
      <c r="AM44" s="19"/>
    </row>
    <row r="45" spans="1:40" s="4" customFormat="1" ht="20.100000000000001" customHeight="1" thickBot="1" x14ac:dyDescent="0.2">
      <c r="A45" s="56"/>
      <c r="B45" s="68">
        <f>IF(B44="","",IF(DAY(B44+1)=1,"",B44+1))</f>
        <v>45900</v>
      </c>
      <c r="C45" s="69">
        <f>IF(B45&lt;&gt;"",B45,"")</f>
        <v>45900</v>
      </c>
      <c r="D45" s="43" t="s">
        <v>0</v>
      </c>
      <c r="E45" s="111"/>
      <c r="F45" s="112"/>
      <c r="G45" s="112"/>
      <c r="H45" s="112"/>
      <c r="I45" s="112"/>
      <c r="J45" s="112"/>
      <c r="K45" s="112"/>
      <c r="L45" s="112"/>
      <c r="M45" s="112"/>
      <c r="N45" s="112"/>
      <c r="O45" s="11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9"/>
      <c r="AB45" s="31">
        <f>IFERROR(WEEKDAY(B45),"--")</f>
        <v>1</v>
      </c>
      <c r="AC45" s="39">
        <f>IF(AB45=7,1,0)</f>
        <v>0</v>
      </c>
      <c r="AD45" s="40">
        <f>IF(AB45=1,1,0)</f>
        <v>1</v>
      </c>
      <c r="AE45" s="34">
        <f>IF(B45="","",(IF(D45="*",0,1)))</f>
        <v>1</v>
      </c>
      <c r="AF45" s="35">
        <f>IF(AND(AC45=1,AE45=1),1,0)</f>
        <v>0</v>
      </c>
      <c r="AG45" s="47">
        <f t="shared" si="8"/>
        <v>1</v>
      </c>
      <c r="AH45" s="50">
        <f t="shared" si="0"/>
        <v>1</v>
      </c>
      <c r="AI45" s="51">
        <f t="shared" si="1"/>
        <v>0</v>
      </c>
      <c r="AJ45" s="51">
        <f t="shared" si="2"/>
        <v>1</v>
      </c>
      <c r="AK45" s="52" t="str">
        <f t="shared" si="3"/>
        <v>-</v>
      </c>
      <c r="AL45" s="53" t="str">
        <f t="shared" si="3"/>
        <v>達成</v>
      </c>
      <c r="AM45" s="19"/>
      <c r="AN45" s="1"/>
    </row>
    <row r="46" spans="1:40" s="4" customFormat="1" ht="39.950000000000003" customHeight="1" thickTop="1" x14ac:dyDescent="0.15">
      <c r="A46" s="57"/>
      <c r="B46" s="90" t="s">
        <v>41</v>
      </c>
      <c r="C46" s="91"/>
      <c r="D46" s="70">
        <f>COUNTIF(D15:D45,"○")</f>
        <v>10</v>
      </c>
      <c r="E46" s="25"/>
      <c r="F46" s="26"/>
      <c r="G46" s="26"/>
      <c r="H46" s="27"/>
      <c r="I46" s="27"/>
      <c r="J46" s="27"/>
      <c r="K46" s="27"/>
      <c r="L46" s="27"/>
      <c r="M46" s="27"/>
      <c r="N46" s="27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4"/>
      <c r="AB46" s="19"/>
      <c r="AC46" s="19"/>
      <c r="AD46" s="54"/>
      <c r="AE46" s="78"/>
      <c r="AF46" s="1">
        <f>COUNTIFS(AF15:AF45,1)</f>
        <v>5</v>
      </c>
      <c r="AG46" s="1">
        <f>COUNTIFS(AG15:AG45,1)</f>
        <v>5</v>
      </c>
      <c r="AH46" s="19"/>
      <c r="AI46" s="1">
        <f>COUNTIFS(AI15:AI45,"1")</f>
        <v>4</v>
      </c>
      <c r="AJ46" s="1">
        <f>COUNTIFS(AJ15:AJ45,"1")</f>
        <v>5</v>
      </c>
      <c r="AK46" s="77"/>
      <c r="AL46" s="77"/>
      <c r="AM46" s="19"/>
      <c r="AN46" s="1"/>
    </row>
    <row r="47" spans="1:40" s="4" customFormat="1" ht="20.100000000000001" customHeight="1" x14ac:dyDescent="0.15">
      <c r="A47" s="61"/>
      <c r="B47" s="92" t="s">
        <v>48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19"/>
      <c r="AB47" s="19"/>
      <c r="AC47" s="19"/>
      <c r="AD47" s="19"/>
      <c r="AE47" s="30">
        <f>COUNTIFS(AE15:AE45,1)</f>
        <v>28</v>
      </c>
      <c r="AF47" s="93">
        <f>SUM(AF46:AG46)</f>
        <v>10</v>
      </c>
      <c r="AG47" s="94"/>
      <c r="AH47" s="76"/>
      <c r="AI47" s="93">
        <f>SUM(AI46:AJ46)</f>
        <v>9</v>
      </c>
      <c r="AJ47" s="94"/>
      <c r="AK47" s="77"/>
      <c r="AL47" s="19"/>
      <c r="AM47" s="19"/>
      <c r="AN47" s="1"/>
    </row>
    <row r="48" spans="1:40" s="4" customFormat="1" ht="20.100000000000001" customHeight="1" x14ac:dyDescent="0.15">
      <c r="A48" s="6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19"/>
      <c r="AB48" s="19"/>
      <c r="AC48" s="19"/>
      <c r="AD48" s="19"/>
      <c r="AE48" s="29" t="s">
        <v>14</v>
      </c>
      <c r="AF48" s="95" t="s">
        <v>15</v>
      </c>
      <c r="AG48" s="95"/>
      <c r="AH48" s="76"/>
      <c r="AI48" s="9"/>
      <c r="AJ48" s="9"/>
      <c r="AK48" s="77"/>
      <c r="AL48" s="19"/>
      <c r="AM48" s="19"/>
      <c r="AN48" s="1"/>
    </row>
    <row r="49" spans="1:40" s="4" customFormat="1" ht="20.100000000000001" customHeight="1" thickBot="1" x14ac:dyDescent="0.2">
      <c r="A49" s="61"/>
      <c r="B49" s="62"/>
      <c r="C49" s="62"/>
      <c r="D49" s="62"/>
      <c r="E49" s="62"/>
      <c r="F49" s="62"/>
      <c r="G49" s="62"/>
      <c r="H49" s="62"/>
      <c r="I49" s="62"/>
      <c r="J49" s="86"/>
      <c r="K49" s="86"/>
      <c r="L49" s="86"/>
      <c r="M49" s="86"/>
      <c r="N49" s="86"/>
      <c r="O49" s="87" t="s">
        <v>44</v>
      </c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19"/>
      <c r="AB49" s="19"/>
      <c r="AC49" s="19"/>
      <c r="AD49" s="19"/>
      <c r="AE49" s="19"/>
      <c r="AF49" s="9"/>
      <c r="AG49" s="9"/>
      <c r="AH49" s="76"/>
      <c r="AI49" s="9"/>
      <c r="AJ49" s="9"/>
      <c r="AK49" s="77"/>
      <c r="AL49" s="19"/>
      <c r="AM49" s="19"/>
      <c r="AN49" s="1"/>
    </row>
    <row r="50" spans="1:40" s="4" customFormat="1" ht="39.950000000000003" customHeight="1" thickTop="1" x14ac:dyDescent="0.15">
      <c r="A50" s="57"/>
      <c r="B50" s="96" t="s">
        <v>40</v>
      </c>
      <c r="C50" s="96"/>
      <c r="D50" s="74" t="s">
        <v>38</v>
      </c>
      <c r="E50" s="96" t="s">
        <v>39</v>
      </c>
      <c r="F50" s="96"/>
      <c r="G50" s="24"/>
      <c r="H50" s="24"/>
      <c r="I50" s="24"/>
      <c r="J50" s="97" t="s">
        <v>45</v>
      </c>
      <c r="K50" s="98"/>
      <c r="L50" s="99"/>
      <c r="M50" s="100" t="s">
        <v>46</v>
      </c>
      <c r="N50" s="98"/>
      <c r="O50" s="101"/>
      <c r="P50" s="55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80"/>
      <c r="AB50" s="72"/>
      <c r="AC50" s="72"/>
      <c r="AD50" s="72"/>
      <c r="AE50" s="72"/>
      <c r="AF50" s="102"/>
      <c r="AG50" s="102"/>
      <c r="AH50" s="102"/>
      <c r="AI50" s="72"/>
      <c r="AJ50" s="72"/>
      <c r="AK50" s="9"/>
      <c r="AL50" s="9"/>
      <c r="AM50" s="19"/>
      <c r="AN50" s="1"/>
    </row>
    <row r="51" spans="1:40" s="4" customFormat="1" ht="24.95" customHeight="1" thickBot="1" x14ac:dyDescent="0.2">
      <c r="A51" s="59"/>
      <c r="B51" s="103">
        <f>IF(O12=0,"",AE47)</f>
        <v>28</v>
      </c>
      <c r="C51" s="103"/>
      <c r="D51" s="71">
        <f>AF47</f>
        <v>10</v>
      </c>
      <c r="E51" s="104">
        <f>IF(B51=0,"-",IF(B51="","",ROUNDDOWN(D46/B51,3)))</f>
        <v>0.35699999999999998</v>
      </c>
      <c r="F51" s="104"/>
      <c r="G51" s="85"/>
      <c r="H51" s="85"/>
      <c r="I51" s="85"/>
      <c r="J51" s="105" t="str">
        <f>IF(B51="","",AI51)</f>
        <v>未達成</v>
      </c>
      <c r="K51" s="106"/>
      <c r="L51" s="107"/>
      <c r="M51" s="108" t="str">
        <f>IF(B51="","",IF(D51=0,"達成",IF(D51-D46=D51,"未達成",IF(D51/D46&lt;=1,"達成","未達成"))))</f>
        <v>達成</v>
      </c>
      <c r="N51" s="106"/>
      <c r="O51" s="109"/>
      <c r="P51" s="82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0"/>
      <c r="AB51" s="72"/>
      <c r="AC51" s="72"/>
      <c r="AD51" s="72"/>
      <c r="AE51" s="72"/>
      <c r="AF51" s="110" t="s">
        <v>47</v>
      </c>
      <c r="AG51" s="110"/>
      <c r="AH51" s="110"/>
      <c r="AI51" s="89" t="str">
        <f>IF(COUNTIF(AK15:AL45,"未達成"),"未達成","達成")</f>
        <v>未達成</v>
      </c>
      <c r="AJ51" s="89"/>
      <c r="AK51" s="24"/>
      <c r="AL51" s="9"/>
      <c r="AM51" s="19"/>
      <c r="AN51" s="1"/>
    </row>
    <row r="52" spans="1:40" ht="20.100000000000001" customHeight="1" thickTop="1" x14ac:dyDescent="0.1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6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46" t="s">
        <v>5</v>
      </c>
      <c r="AB52" s="9"/>
      <c r="AC52" s="24"/>
      <c r="AD52" s="9"/>
      <c r="AE52" s="15"/>
      <c r="AF52" s="15"/>
      <c r="AG52" s="15"/>
      <c r="AH52" s="15"/>
      <c r="AI52" s="15"/>
      <c r="AJ52" s="19"/>
      <c r="AK52" s="24"/>
      <c r="AL52" s="9"/>
      <c r="AM52" s="19"/>
    </row>
    <row r="53" spans="1:40" ht="20.100000000000001" customHeight="1" x14ac:dyDescent="0.15">
      <c r="A53" s="9"/>
      <c r="B53" s="9"/>
      <c r="C53" s="9"/>
      <c r="D53" s="9"/>
      <c r="E53" s="54"/>
      <c r="F53" s="84"/>
      <c r="G53" s="84"/>
      <c r="H53" s="84"/>
      <c r="I53" s="84"/>
      <c r="J53" s="84"/>
      <c r="K53" s="84"/>
      <c r="L53" s="84"/>
      <c r="M53" s="84"/>
      <c r="N53" s="84"/>
      <c r="O53" s="84" t="s">
        <v>49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6" t="s">
        <v>12</v>
      </c>
      <c r="AB53" s="9"/>
      <c r="AC53" s="9"/>
      <c r="AD53" s="9"/>
      <c r="AE53" s="79"/>
      <c r="AF53" s="79"/>
      <c r="AG53" s="79"/>
      <c r="AH53" s="79"/>
      <c r="AI53" s="79"/>
      <c r="AJ53" s="19"/>
      <c r="AK53" s="24"/>
      <c r="AL53" s="9"/>
      <c r="AM53" s="19"/>
    </row>
    <row r="54" spans="1:40" ht="22.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8"/>
      <c r="K54" s="8"/>
      <c r="L54" s="8"/>
      <c r="N54" s="3"/>
      <c r="O54" s="88" t="s">
        <v>53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46"/>
      <c r="AB54" s="9"/>
      <c r="AC54" s="9"/>
      <c r="AD54" s="9"/>
      <c r="AE54" s="19"/>
      <c r="AF54" s="19"/>
      <c r="AG54" s="19"/>
      <c r="AH54" s="19"/>
      <c r="AI54" s="19"/>
      <c r="AJ54" s="19"/>
      <c r="AK54" s="19"/>
      <c r="AL54" s="19"/>
      <c r="AM54" s="19"/>
    </row>
    <row r="55" spans="1:40" ht="22.5" customHeight="1" x14ac:dyDescent="0.15">
      <c r="A55" s="19"/>
      <c r="B55" s="9"/>
      <c r="C55" s="8"/>
      <c r="D55" s="8"/>
      <c r="E55" s="8"/>
      <c r="F55" s="8"/>
      <c r="G55" s="8"/>
      <c r="H55" s="9"/>
      <c r="I55" s="8"/>
      <c r="J55" s="8"/>
      <c r="K55" s="8"/>
      <c r="L55" s="8"/>
      <c r="M55" s="8"/>
      <c r="N55" s="9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19"/>
      <c r="AB55" s="9"/>
      <c r="AC55" s="9"/>
      <c r="AD55" s="9"/>
      <c r="AE55" s="19"/>
      <c r="AF55" s="19"/>
      <c r="AG55" s="19"/>
      <c r="AH55" s="19"/>
      <c r="AI55" s="19"/>
      <c r="AJ55" s="19"/>
      <c r="AK55" s="19"/>
      <c r="AL55" s="19"/>
      <c r="AM55" s="19"/>
    </row>
    <row r="56" spans="1:40" ht="22.5" customHeight="1" x14ac:dyDescent="0.15">
      <c r="AC56" s="2"/>
      <c r="AD56" s="2"/>
    </row>
    <row r="57" spans="1:40" ht="22.5" customHeight="1" x14ac:dyDescent="0.15">
      <c r="B57" s="5"/>
      <c r="C57" s="5"/>
      <c r="D57" s="5"/>
      <c r="E57" s="5"/>
      <c r="F57" s="5"/>
      <c r="G57" s="5"/>
      <c r="AC57" s="2"/>
      <c r="AD57" s="2"/>
    </row>
    <row r="58" spans="1:40" ht="22.5" customHeight="1" x14ac:dyDescent="0.15"/>
    <row r="59" spans="1:40" ht="22.5" customHeight="1" x14ac:dyDescent="0.15"/>
    <row r="60" spans="1:40" ht="22.5" customHeight="1" x14ac:dyDescent="0.15"/>
    <row r="61" spans="1:40" ht="22.5" customHeight="1" x14ac:dyDescent="0.15"/>
    <row r="62" spans="1:40" ht="22.5" customHeight="1" x14ac:dyDescent="0.15"/>
    <row r="63" spans="1:40" ht="22.5" customHeight="1" x14ac:dyDescent="0.15"/>
    <row r="64" spans="1:40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</sheetData>
  <sheetProtection sheet="1" objects="1" scenarios="1"/>
  <dataConsolidate/>
  <mergeCells count="67">
    <mergeCell ref="AI51:AJ51"/>
    <mergeCell ref="B46:C46"/>
    <mergeCell ref="B47:O48"/>
    <mergeCell ref="AF47:AG47"/>
    <mergeCell ref="AI47:AJ47"/>
    <mergeCell ref="AF48:AG48"/>
    <mergeCell ref="B50:C50"/>
    <mergeCell ref="E50:F50"/>
    <mergeCell ref="J50:L50"/>
    <mergeCell ref="M50:O50"/>
    <mergeCell ref="AF50:AH50"/>
    <mergeCell ref="B51:C51"/>
    <mergeCell ref="E51:F51"/>
    <mergeCell ref="J51:L51"/>
    <mergeCell ref="M51:O51"/>
    <mergeCell ref="AF51:AH51"/>
    <mergeCell ref="E45:O45"/>
    <mergeCell ref="E34:O34"/>
    <mergeCell ref="E35:O35"/>
    <mergeCell ref="E36:O36"/>
    <mergeCell ref="E37:O37"/>
    <mergeCell ref="E38:O38"/>
    <mergeCell ref="E39:O39"/>
    <mergeCell ref="E40:O40"/>
    <mergeCell ref="E41:O41"/>
    <mergeCell ref="E42:O42"/>
    <mergeCell ref="E43:O43"/>
    <mergeCell ref="E44:O44"/>
    <mergeCell ref="E33:O33"/>
    <mergeCell ref="E22:O22"/>
    <mergeCell ref="E23:O23"/>
    <mergeCell ref="E24:O24"/>
    <mergeCell ref="E25:O25"/>
    <mergeCell ref="E26:O26"/>
    <mergeCell ref="E27:O27"/>
    <mergeCell ref="E28:O28"/>
    <mergeCell ref="E29:O29"/>
    <mergeCell ref="E30:O30"/>
    <mergeCell ref="E31:O31"/>
    <mergeCell ref="E32:O32"/>
    <mergeCell ref="E21:O21"/>
    <mergeCell ref="AH13:AH14"/>
    <mergeCell ref="AI13:AI14"/>
    <mergeCell ref="AJ13:AJ14"/>
    <mergeCell ref="AK13:AK14"/>
    <mergeCell ref="E16:O16"/>
    <mergeCell ref="E17:O17"/>
    <mergeCell ref="E18:O18"/>
    <mergeCell ref="E19:O19"/>
    <mergeCell ref="E20:O20"/>
    <mergeCell ref="AL13:AL14"/>
    <mergeCell ref="E15:O15"/>
    <mergeCell ref="AB13:AB14"/>
    <mergeCell ref="AC13:AC14"/>
    <mergeCell ref="AD13:AD14"/>
    <mergeCell ref="AE13:AE14"/>
    <mergeCell ref="AF13:AF14"/>
    <mergeCell ref="AG13:AG14"/>
    <mergeCell ref="B13:B14"/>
    <mergeCell ref="C13:C14"/>
    <mergeCell ref="D13:D14"/>
    <mergeCell ref="E13:O14"/>
    <mergeCell ref="B7:O7"/>
    <mergeCell ref="B9:C9"/>
    <mergeCell ref="B10:C10"/>
    <mergeCell ref="B11:C11"/>
    <mergeCell ref="B12:D12"/>
  </mergeCells>
  <phoneticPr fontId="1"/>
  <conditionalFormatting sqref="A15:A45">
    <cfRule type="expression" dxfId="25" priority="4">
      <formula>A14=A15</formula>
    </cfRule>
  </conditionalFormatting>
  <conditionalFormatting sqref="B15:C45">
    <cfRule type="expression" dxfId="24" priority="9">
      <formula>WEEKDAY($B15)=7</formula>
    </cfRule>
  </conditionalFormatting>
  <conditionalFormatting sqref="B15:D45 AB16:AB45">
    <cfRule type="expression" dxfId="23" priority="5">
      <formula>WEEKDAY($B15)=1</formula>
    </cfRule>
    <cfRule type="expression" dxfId="22" priority="6">
      <formula>WEEKDAY($B15)=7</formula>
    </cfRule>
  </conditionalFormatting>
  <conditionalFormatting sqref="D15:O44">
    <cfRule type="expression" dxfId="21" priority="10">
      <formula>WEEKDAY($B15)=7</formula>
    </cfRule>
  </conditionalFormatting>
  <conditionalFormatting sqref="G51">
    <cfRule type="containsText" dxfId="20" priority="3" operator="containsText" text="未達成">
      <formula>NOT(ISERROR(SEARCH("未達成",G51)))</formula>
    </cfRule>
  </conditionalFormatting>
  <conditionalFormatting sqref="J51">
    <cfRule type="containsText" dxfId="19" priority="1" operator="containsText" text="未達成">
      <formula>NOT(ISERROR(SEARCH("未達成",J51)))</formula>
    </cfRule>
  </conditionalFormatting>
  <conditionalFormatting sqref="M51 P51">
    <cfRule type="containsText" dxfId="18" priority="2" operator="containsText" text="未達成">
      <formula>NOT(ISERROR(SEARCH("未達成",M51)))</formula>
    </cfRule>
  </conditionalFormatting>
  <conditionalFormatting sqref="AA15:AB15">
    <cfRule type="expression" dxfId="17" priority="7">
      <formula>WEEKDAY($B15)=1</formula>
    </cfRule>
    <cfRule type="expression" dxfId="16" priority="8">
      <formula>WEEKDAY($B15)=7</formula>
    </cfRule>
  </conditionalFormatting>
  <conditionalFormatting sqref="AB10">
    <cfRule type="expression" dxfId="15" priority="11">
      <formula>WEEKDAY($A10)=6</formula>
    </cfRule>
  </conditionalFormatting>
  <conditionalFormatting sqref="AC11">
    <cfRule type="expression" dxfId="14" priority="12">
      <formula>WEEKDAY($A11)=1</formula>
    </cfRule>
    <cfRule type="expression" dxfId="13" priority="13">
      <formula>WEEKDAY($A11)=7</formula>
    </cfRule>
  </conditionalFormatting>
  <dataValidations count="1">
    <dataValidation type="list" allowBlank="1" showInputMessage="1" showErrorMessage="1" sqref="D15:D45" xr:uid="{D7116DC6-266B-4D90-82F2-E3662D9258D2}">
      <formula1>$AA$52:$AA$54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80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714C-7BBC-4C9E-87CC-6991E5CAE71C}">
  <sheetPr>
    <tabColor rgb="FFD1F18B"/>
    <pageSetUpPr fitToPage="1"/>
  </sheetPr>
  <dimension ref="A1:AN72"/>
  <sheetViews>
    <sheetView view="pageBreakPreview" zoomScale="50" zoomScaleNormal="80" zoomScaleSheetLayoutView="50" workbookViewId="0">
      <selection activeCell="E50" sqref="E50:F50"/>
    </sheetView>
  </sheetViews>
  <sheetFormatPr defaultColWidth="9" defaultRowHeight="12" x14ac:dyDescent="0.15"/>
  <cols>
    <col min="1" max="1" width="6.125" style="1" customWidth="1"/>
    <col min="2" max="2" width="6.125" style="2" customWidth="1"/>
    <col min="3" max="3" width="6.125" style="3" customWidth="1"/>
    <col min="4" max="4" width="11.625" style="3" customWidth="1"/>
    <col min="5" max="7" width="6.125" style="3" customWidth="1"/>
    <col min="8" max="8" width="6.125" style="2" customWidth="1"/>
    <col min="9" max="13" width="6.125" style="3" customWidth="1"/>
    <col min="14" max="14" width="6.125" style="2" customWidth="1"/>
    <col min="15" max="26" width="6.125" style="3" customWidth="1"/>
    <col min="27" max="27" width="9" style="1"/>
    <col min="28" max="28" width="10.875" style="1" bestFit="1" customWidth="1"/>
    <col min="29" max="16384" width="9" style="1"/>
  </cols>
  <sheetData>
    <row r="1" spans="1:40" ht="20.100000000000001" customHeight="1" x14ac:dyDescent="0.5">
      <c r="A1" s="6"/>
      <c r="B1" s="7"/>
      <c r="C1" s="8"/>
      <c r="D1" s="8"/>
      <c r="E1" s="8"/>
      <c r="F1" s="8"/>
      <c r="G1" s="8"/>
      <c r="H1" s="9"/>
      <c r="I1" s="10"/>
      <c r="J1" s="8"/>
      <c r="K1" s="8"/>
      <c r="L1" s="8"/>
      <c r="M1" s="8"/>
      <c r="N1" s="9"/>
      <c r="O1" s="11" t="s">
        <v>52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20.100000000000001" customHeight="1" x14ac:dyDescent="0.15">
      <c r="A2" s="13"/>
      <c r="B2" s="7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14"/>
      <c r="O2" s="1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9"/>
      <c r="AB2" s="19"/>
      <c r="AC2" s="19"/>
      <c r="AD2" s="19"/>
      <c r="AE2" s="75"/>
      <c r="AF2" s="75"/>
      <c r="AG2" s="75"/>
      <c r="AH2" s="19"/>
      <c r="AI2" s="19"/>
      <c r="AJ2" s="19"/>
      <c r="AK2" s="19"/>
      <c r="AL2" s="19"/>
      <c r="AM2" s="19"/>
      <c r="AN2" s="19"/>
    </row>
    <row r="3" spans="1:40" ht="20.100000000000001" customHeight="1" x14ac:dyDescent="0.15">
      <c r="A3" s="13"/>
      <c r="B3" s="7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14"/>
      <c r="O3" s="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9"/>
      <c r="AB3" s="19"/>
      <c r="AC3" s="19"/>
      <c r="AD3" s="19"/>
      <c r="AE3" s="75"/>
      <c r="AF3" s="75"/>
      <c r="AG3" s="75"/>
      <c r="AH3" s="19"/>
      <c r="AI3" s="19"/>
      <c r="AJ3" s="19"/>
      <c r="AK3" s="19"/>
      <c r="AL3" s="19"/>
      <c r="AM3" s="19"/>
      <c r="AN3" s="19"/>
    </row>
    <row r="4" spans="1:40" ht="20.100000000000001" customHeight="1" x14ac:dyDescent="0.15">
      <c r="A4" s="13"/>
      <c r="B4" s="7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14"/>
      <c r="O4" s="1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9"/>
      <c r="AB4" s="19"/>
      <c r="AC4" s="19"/>
      <c r="AD4" s="19"/>
      <c r="AE4" s="75"/>
      <c r="AF4" s="75"/>
      <c r="AG4" s="75"/>
      <c r="AH4" s="19"/>
      <c r="AI4" s="19"/>
      <c r="AJ4" s="19"/>
      <c r="AK4" s="19"/>
      <c r="AL4" s="19"/>
      <c r="AM4" s="19"/>
      <c r="AN4" s="19"/>
    </row>
    <row r="5" spans="1:40" ht="20.100000000000001" customHeight="1" x14ac:dyDescent="0.15">
      <c r="A5" s="13"/>
      <c r="B5" s="7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14"/>
      <c r="O5" s="15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9"/>
      <c r="AB5" s="19"/>
      <c r="AC5" s="19"/>
      <c r="AD5" s="19"/>
      <c r="AE5" s="75"/>
      <c r="AF5" s="75"/>
      <c r="AG5" s="75"/>
      <c r="AH5" s="19"/>
      <c r="AI5" s="19"/>
      <c r="AJ5" s="19"/>
      <c r="AK5" s="19"/>
      <c r="AL5" s="19"/>
      <c r="AM5" s="19"/>
      <c r="AN5" s="19"/>
    </row>
    <row r="6" spans="1:40" ht="20.100000000000001" customHeight="1" x14ac:dyDescent="0.15">
      <c r="A6" s="13"/>
      <c r="B6" s="7"/>
      <c r="C6" s="8"/>
      <c r="D6" s="8"/>
      <c r="E6" s="8"/>
      <c r="F6" s="9"/>
      <c r="G6" s="8"/>
      <c r="H6" s="9"/>
      <c r="I6" s="16"/>
      <c r="J6" s="8"/>
      <c r="K6" s="8"/>
      <c r="L6" s="8"/>
      <c r="M6" s="8"/>
      <c r="N6" s="9"/>
      <c r="O6" s="1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19"/>
      <c r="AC6" s="19"/>
      <c r="AD6" s="19"/>
      <c r="AE6" s="75"/>
      <c r="AF6" s="75"/>
      <c r="AG6" s="75"/>
      <c r="AH6" s="19"/>
      <c r="AI6" s="19"/>
      <c r="AJ6" s="19"/>
      <c r="AK6" s="19"/>
      <c r="AL6" s="19"/>
      <c r="AM6" s="19"/>
      <c r="AN6" s="19"/>
    </row>
    <row r="7" spans="1:40" ht="27" customHeight="1" x14ac:dyDescent="0.15">
      <c r="A7" s="19"/>
      <c r="B7" s="146" t="s">
        <v>54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9"/>
      <c r="AB7" s="19"/>
      <c r="AC7" s="19"/>
      <c r="AD7" s="19"/>
      <c r="AE7" s="75"/>
      <c r="AF7" s="75"/>
      <c r="AG7" s="75"/>
      <c r="AH7" s="19"/>
      <c r="AI7" s="19"/>
      <c r="AJ7" s="19"/>
      <c r="AK7" s="19"/>
      <c r="AL7" s="19"/>
      <c r="AM7" s="19"/>
      <c r="AN7" s="19"/>
    </row>
    <row r="8" spans="1:40" ht="17.100000000000001" customHeight="1" x14ac:dyDescent="0.15">
      <c r="A8" s="19"/>
      <c r="B8" s="17"/>
      <c r="C8" s="17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19"/>
      <c r="AB8" s="19"/>
      <c r="AC8" s="19"/>
      <c r="AD8" s="19"/>
      <c r="AE8" s="75"/>
      <c r="AF8" s="75"/>
      <c r="AG8" s="75"/>
      <c r="AH8" s="19"/>
      <c r="AI8" s="19"/>
      <c r="AJ8" s="19"/>
      <c r="AK8" s="19"/>
      <c r="AL8" s="19"/>
      <c r="AM8" s="19"/>
      <c r="AN8" s="19"/>
    </row>
    <row r="9" spans="1:40" ht="17.100000000000001" customHeight="1" x14ac:dyDescent="0.15">
      <c r="A9" s="58"/>
      <c r="B9" s="147" t="s">
        <v>10</v>
      </c>
      <c r="C9" s="147"/>
      <c r="D9" s="60" t="s">
        <v>42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19"/>
      <c r="AB9" s="19"/>
      <c r="AC9" s="19"/>
      <c r="AD9" s="19"/>
      <c r="AE9" s="75"/>
      <c r="AF9" s="75"/>
      <c r="AG9" s="75"/>
      <c r="AH9" s="19"/>
      <c r="AI9" s="19"/>
      <c r="AJ9" s="19"/>
      <c r="AK9" s="19"/>
      <c r="AL9" s="19"/>
      <c r="AM9" s="19"/>
      <c r="AN9" s="19"/>
    </row>
    <row r="10" spans="1:40" ht="17.100000000000001" customHeight="1" x14ac:dyDescent="0.15">
      <c r="A10" s="58"/>
      <c r="B10" s="147" t="s">
        <v>8</v>
      </c>
      <c r="C10" s="147"/>
      <c r="D10" s="60" t="s">
        <v>37</v>
      </c>
      <c r="E10" s="60"/>
      <c r="F10" s="60"/>
      <c r="G10" s="60"/>
      <c r="H10" s="60"/>
      <c r="I10" s="60"/>
      <c r="J10" s="60"/>
      <c r="K10" s="60"/>
      <c r="L10" s="60"/>
      <c r="M10" s="60"/>
      <c r="N10" s="73"/>
      <c r="O10" s="73"/>
      <c r="P10" s="73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19"/>
      <c r="AB10" s="28"/>
      <c r="AC10" s="19"/>
      <c r="AD10" s="19"/>
      <c r="AE10" s="75"/>
      <c r="AF10" s="75"/>
      <c r="AG10" s="75"/>
      <c r="AH10" s="19"/>
      <c r="AI10" s="19"/>
      <c r="AJ10" s="19"/>
      <c r="AK10" s="19"/>
      <c r="AL10" s="19"/>
      <c r="AM10" s="19"/>
      <c r="AN10" s="19"/>
    </row>
    <row r="11" spans="1:40" ht="17.100000000000001" customHeight="1" thickBot="1" x14ac:dyDescent="0.2">
      <c r="A11" s="58"/>
      <c r="B11" s="147" t="s">
        <v>9</v>
      </c>
      <c r="C11" s="147"/>
      <c r="D11" s="60" t="s">
        <v>43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9"/>
      <c r="AB11" s="19"/>
      <c r="AC11" s="81"/>
      <c r="AD11" s="19"/>
      <c r="AE11" s="75"/>
      <c r="AF11" s="75"/>
      <c r="AG11" s="75"/>
      <c r="AH11" s="19"/>
      <c r="AI11" s="19"/>
      <c r="AJ11" s="19"/>
      <c r="AK11" s="19"/>
      <c r="AL11" s="19"/>
      <c r="AM11" s="19"/>
      <c r="AN11" s="19"/>
    </row>
    <row r="12" spans="1:40" ht="18.75" thickTop="1" thickBot="1" x14ac:dyDescent="0.2">
      <c r="A12" s="21"/>
      <c r="B12" s="148">
        <f>DATE(N12,O12,1)</f>
        <v>45901</v>
      </c>
      <c r="C12" s="149"/>
      <c r="D12" s="150"/>
      <c r="E12" s="22"/>
      <c r="F12" s="23"/>
      <c r="G12" s="23"/>
      <c r="H12" s="23"/>
      <c r="I12" s="23"/>
      <c r="J12" s="23"/>
      <c r="K12" s="23"/>
      <c r="L12" s="23"/>
      <c r="M12" s="54"/>
      <c r="N12" s="44">
        <v>2025</v>
      </c>
      <c r="O12" s="45">
        <v>9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76"/>
      <c r="AB12" s="60"/>
      <c r="AC12" s="19"/>
      <c r="AD12" s="19"/>
      <c r="AE12" s="19"/>
      <c r="AF12" s="19"/>
      <c r="AG12" s="19"/>
      <c r="AH12" s="19"/>
      <c r="AI12" s="19"/>
      <c r="AJ12" s="19"/>
      <c r="AK12" s="77"/>
      <c r="AL12" s="19"/>
      <c r="AM12" s="19"/>
      <c r="AN12" s="19"/>
    </row>
    <row r="13" spans="1:40" ht="22.5" customHeight="1" thickTop="1" x14ac:dyDescent="0.15">
      <c r="A13" s="59"/>
      <c r="B13" s="134" t="s">
        <v>1</v>
      </c>
      <c r="C13" s="136" t="s">
        <v>2</v>
      </c>
      <c r="D13" s="138" t="s">
        <v>25</v>
      </c>
      <c r="E13" s="138" t="s">
        <v>36</v>
      </c>
      <c r="F13" s="140"/>
      <c r="G13" s="140"/>
      <c r="H13" s="140"/>
      <c r="I13" s="140"/>
      <c r="J13" s="140"/>
      <c r="K13" s="140"/>
      <c r="L13" s="140"/>
      <c r="M13" s="140"/>
      <c r="N13" s="141"/>
      <c r="O13" s="142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19"/>
      <c r="AB13" s="93" t="s">
        <v>11</v>
      </c>
      <c r="AC13" s="126" t="s">
        <v>19</v>
      </c>
      <c r="AD13" s="128" t="s">
        <v>20</v>
      </c>
      <c r="AE13" s="130" t="s">
        <v>18</v>
      </c>
      <c r="AF13" s="132" t="s">
        <v>21</v>
      </c>
      <c r="AG13" s="133" t="s">
        <v>22</v>
      </c>
      <c r="AH13" s="117" t="s">
        <v>13</v>
      </c>
      <c r="AI13" s="119" t="s">
        <v>23</v>
      </c>
      <c r="AJ13" s="119" t="s">
        <v>24</v>
      </c>
      <c r="AK13" s="120" t="s">
        <v>16</v>
      </c>
      <c r="AL13" s="121" t="s">
        <v>17</v>
      </c>
      <c r="AM13" s="19"/>
    </row>
    <row r="14" spans="1:40" ht="22.5" customHeight="1" thickBot="1" x14ac:dyDescent="0.2">
      <c r="A14" s="59"/>
      <c r="B14" s="135"/>
      <c r="C14" s="137"/>
      <c r="D14" s="139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9"/>
      <c r="AB14" s="93"/>
      <c r="AC14" s="127"/>
      <c r="AD14" s="129"/>
      <c r="AE14" s="131"/>
      <c r="AF14" s="132"/>
      <c r="AG14" s="133"/>
      <c r="AH14" s="118"/>
      <c r="AI14" s="96"/>
      <c r="AJ14" s="96"/>
      <c r="AK14" s="96"/>
      <c r="AL14" s="122"/>
      <c r="AM14" s="19"/>
    </row>
    <row r="15" spans="1:40" ht="20.100000000000001" customHeight="1" thickTop="1" x14ac:dyDescent="0.15">
      <c r="A15" s="56"/>
      <c r="B15" s="64">
        <f>DATE($N$12,$O$12,1)</f>
        <v>45901</v>
      </c>
      <c r="C15" s="65">
        <f>IF(B15&lt;&gt;"",B15,"")</f>
        <v>45901</v>
      </c>
      <c r="D15" s="41"/>
      <c r="E15" s="123"/>
      <c r="F15" s="124"/>
      <c r="G15" s="124"/>
      <c r="H15" s="124"/>
      <c r="I15" s="124"/>
      <c r="J15" s="124"/>
      <c r="K15" s="124"/>
      <c r="L15" s="124"/>
      <c r="M15" s="124"/>
      <c r="N15" s="124"/>
      <c r="O15" s="125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8"/>
      <c r="AB15" s="31">
        <f>WEEKDAY(B15)</f>
        <v>2</v>
      </c>
      <c r="AC15" s="32">
        <f>IF(AB15=7,1,0)</f>
        <v>0</v>
      </c>
      <c r="AD15" s="33">
        <f>IF(AB15=1,1,0)</f>
        <v>0</v>
      </c>
      <c r="AE15" s="34">
        <f>IF(D15="*",0,1)</f>
        <v>1</v>
      </c>
      <c r="AF15" s="35">
        <f>IF(AND(AC15=1,AE15=1),1,0)</f>
        <v>0</v>
      </c>
      <c r="AG15" s="47">
        <f>IF(AND(AD15=1,AE15=1),1,0)</f>
        <v>0</v>
      </c>
      <c r="AH15" s="48">
        <f t="shared" ref="AH15:AH45" si="0">IF(D15="○",1,0)</f>
        <v>0</v>
      </c>
      <c r="AI15" s="36">
        <f t="shared" ref="AI15:AI45" si="1">IF(AND(AC15=1,AE15=1,AH15=1),1,0)</f>
        <v>0</v>
      </c>
      <c r="AJ15" s="36">
        <f t="shared" ref="AJ15:AJ45" si="2">IF(AND(AD15=1,AE15=1,AH15=1),1,0)</f>
        <v>0</v>
      </c>
      <c r="AK15" s="37" t="str">
        <f t="shared" ref="AK15:AL45" si="3">IF(AF15=0,"-",IF(AND(AF15=1,AI15=1),"達成","未達成"))</f>
        <v>-</v>
      </c>
      <c r="AL15" s="49" t="str">
        <f t="shared" si="3"/>
        <v>-</v>
      </c>
      <c r="AM15" s="19"/>
    </row>
    <row r="16" spans="1:40" ht="20.100000000000001" customHeight="1" x14ac:dyDescent="0.15">
      <c r="A16" s="56"/>
      <c r="B16" s="66">
        <f>B15+1</f>
        <v>45902</v>
      </c>
      <c r="C16" s="67">
        <f>IF(B16&lt;&gt;"",B16,"")</f>
        <v>45902</v>
      </c>
      <c r="D16" s="42"/>
      <c r="E16" s="114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9"/>
      <c r="AB16" s="31">
        <f t="shared" ref="AB16:AB42" si="4">WEEKDAY(B16)</f>
        <v>3</v>
      </c>
      <c r="AC16" s="32">
        <f t="shared" ref="AC16:AC43" si="5">IF(AB16=7,1,0)</f>
        <v>0</v>
      </c>
      <c r="AD16" s="33">
        <f t="shared" ref="AD16:AD44" si="6">IF(AB16=1,1,0)</f>
        <v>0</v>
      </c>
      <c r="AE16" s="34">
        <f t="shared" ref="AE16:AE42" si="7">IF(D16="*",0,1)</f>
        <v>1</v>
      </c>
      <c r="AF16" s="35">
        <f>IF(AND(AC16=1,AE16=1),1,0)</f>
        <v>0</v>
      </c>
      <c r="AG16" s="47">
        <f t="shared" ref="AG16:AG45" si="8">IF(AND(AD16=1,AE16=1),1,0)</f>
        <v>0</v>
      </c>
      <c r="AH16" s="48">
        <f t="shared" si="0"/>
        <v>0</v>
      </c>
      <c r="AI16" s="36">
        <f t="shared" si="1"/>
        <v>0</v>
      </c>
      <c r="AJ16" s="36">
        <f t="shared" si="2"/>
        <v>0</v>
      </c>
      <c r="AK16" s="37" t="str">
        <f t="shared" si="3"/>
        <v>-</v>
      </c>
      <c r="AL16" s="49" t="str">
        <f t="shared" si="3"/>
        <v>-</v>
      </c>
      <c r="AM16" s="19"/>
    </row>
    <row r="17" spans="1:39" ht="20.100000000000001" customHeight="1" x14ac:dyDescent="0.15">
      <c r="A17" s="56"/>
      <c r="B17" s="66">
        <f>B16+1</f>
        <v>45903</v>
      </c>
      <c r="C17" s="67">
        <f t="shared" ref="C17:C44" si="9">IF(B17&lt;&gt;"",B17,"")</f>
        <v>45903</v>
      </c>
      <c r="D17" s="42"/>
      <c r="E17" s="114"/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9"/>
      <c r="AB17" s="31">
        <f t="shared" si="4"/>
        <v>4</v>
      </c>
      <c r="AC17" s="32">
        <f t="shared" si="5"/>
        <v>0</v>
      </c>
      <c r="AD17" s="33">
        <f t="shared" si="6"/>
        <v>0</v>
      </c>
      <c r="AE17" s="34">
        <f t="shared" si="7"/>
        <v>1</v>
      </c>
      <c r="AF17" s="35">
        <f t="shared" ref="AF17:AF44" si="10">IF(AND(AC17=1,AE17=1),1,0)</f>
        <v>0</v>
      </c>
      <c r="AG17" s="47">
        <f t="shared" si="8"/>
        <v>0</v>
      </c>
      <c r="AH17" s="48">
        <f t="shared" si="0"/>
        <v>0</v>
      </c>
      <c r="AI17" s="36">
        <f t="shared" si="1"/>
        <v>0</v>
      </c>
      <c r="AJ17" s="36">
        <f t="shared" si="2"/>
        <v>0</v>
      </c>
      <c r="AK17" s="37" t="str">
        <f t="shared" si="3"/>
        <v>-</v>
      </c>
      <c r="AL17" s="49" t="str">
        <f t="shared" si="3"/>
        <v>-</v>
      </c>
      <c r="AM17" s="19"/>
    </row>
    <row r="18" spans="1:39" ht="20.100000000000001" customHeight="1" x14ac:dyDescent="0.15">
      <c r="A18" s="56"/>
      <c r="B18" s="66">
        <f t="shared" ref="B18:B42" si="11">B17+1</f>
        <v>45904</v>
      </c>
      <c r="C18" s="67">
        <f t="shared" si="9"/>
        <v>45904</v>
      </c>
      <c r="D18" s="42"/>
      <c r="E18" s="114"/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9"/>
      <c r="AB18" s="31">
        <f t="shared" si="4"/>
        <v>5</v>
      </c>
      <c r="AC18" s="32">
        <f t="shared" si="5"/>
        <v>0</v>
      </c>
      <c r="AD18" s="33">
        <f t="shared" si="6"/>
        <v>0</v>
      </c>
      <c r="AE18" s="34">
        <f t="shared" si="7"/>
        <v>1</v>
      </c>
      <c r="AF18" s="35">
        <f t="shared" si="10"/>
        <v>0</v>
      </c>
      <c r="AG18" s="47">
        <f t="shared" si="8"/>
        <v>0</v>
      </c>
      <c r="AH18" s="48">
        <f t="shared" si="0"/>
        <v>0</v>
      </c>
      <c r="AI18" s="36">
        <f t="shared" si="1"/>
        <v>0</v>
      </c>
      <c r="AJ18" s="36">
        <f t="shared" si="2"/>
        <v>0</v>
      </c>
      <c r="AK18" s="37" t="str">
        <f t="shared" si="3"/>
        <v>-</v>
      </c>
      <c r="AL18" s="49" t="str">
        <f t="shared" si="3"/>
        <v>-</v>
      </c>
      <c r="AM18" s="19"/>
    </row>
    <row r="19" spans="1:39" ht="20.100000000000001" customHeight="1" x14ac:dyDescent="0.15">
      <c r="A19" s="56"/>
      <c r="B19" s="66">
        <f>B18+1</f>
        <v>45905</v>
      </c>
      <c r="C19" s="67">
        <f t="shared" si="9"/>
        <v>45905</v>
      </c>
      <c r="D19" s="42"/>
      <c r="E19" s="114" t="s">
        <v>33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31">
        <f t="shared" si="4"/>
        <v>6</v>
      </c>
      <c r="AC19" s="32">
        <f>IF(AB19=7,1,0)</f>
        <v>0</v>
      </c>
      <c r="AD19" s="33">
        <f t="shared" si="6"/>
        <v>0</v>
      </c>
      <c r="AE19" s="34">
        <f t="shared" si="7"/>
        <v>1</v>
      </c>
      <c r="AF19" s="35">
        <f t="shared" si="10"/>
        <v>0</v>
      </c>
      <c r="AG19" s="47">
        <f t="shared" si="8"/>
        <v>0</v>
      </c>
      <c r="AH19" s="48">
        <f t="shared" si="0"/>
        <v>0</v>
      </c>
      <c r="AI19" s="36">
        <f t="shared" si="1"/>
        <v>0</v>
      </c>
      <c r="AJ19" s="36">
        <f t="shared" si="2"/>
        <v>0</v>
      </c>
      <c r="AK19" s="37" t="str">
        <f t="shared" si="3"/>
        <v>-</v>
      </c>
      <c r="AL19" s="49" t="str">
        <f t="shared" si="3"/>
        <v>-</v>
      </c>
      <c r="AM19" s="19"/>
    </row>
    <row r="20" spans="1:39" ht="20.100000000000001" customHeight="1" x14ac:dyDescent="0.15">
      <c r="A20" s="56"/>
      <c r="B20" s="66">
        <f t="shared" si="11"/>
        <v>45906</v>
      </c>
      <c r="C20" s="67">
        <f t="shared" si="9"/>
        <v>45906</v>
      </c>
      <c r="D20" s="42" t="s">
        <v>26</v>
      </c>
      <c r="E20" s="114" t="s">
        <v>34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6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9"/>
      <c r="AB20" s="31">
        <f t="shared" si="4"/>
        <v>7</v>
      </c>
      <c r="AC20" s="32">
        <f t="shared" si="5"/>
        <v>1</v>
      </c>
      <c r="AD20" s="33">
        <f t="shared" si="6"/>
        <v>0</v>
      </c>
      <c r="AE20" s="34">
        <f t="shared" si="7"/>
        <v>0</v>
      </c>
      <c r="AF20" s="35">
        <f t="shared" si="10"/>
        <v>0</v>
      </c>
      <c r="AG20" s="47">
        <f t="shared" si="8"/>
        <v>0</v>
      </c>
      <c r="AH20" s="48">
        <f t="shared" si="0"/>
        <v>0</v>
      </c>
      <c r="AI20" s="36">
        <f t="shared" si="1"/>
        <v>0</v>
      </c>
      <c r="AJ20" s="36">
        <f t="shared" si="2"/>
        <v>0</v>
      </c>
      <c r="AK20" s="37" t="str">
        <f t="shared" si="3"/>
        <v>-</v>
      </c>
      <c r="AL20" s="49" t="str">
        <f t="shared" si="3"/>
        <v>-</v>
      </c>
      <c r="AM20" s="19"/>
    </row>
    <row r="21" spans="1:39" ht="20.100000000000001" customHeight="1" x14ac:dyDescent="0.15">
      <c r="A21" s="56"/>
      <c r="B21" s="66">
        <f t="shared" si="11"/>
        <v>45907</v>
      </c>
      <c r="C21" s="67">
        <f t="shared" si="9"/>
        <v>45907</v>
      </c>
      <c r="D21" s="42" t="s">
        <v>26</v>
      </c>
      <c r="E21" s="114" t="s">
        <v>34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6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9"/>
      <c r="AB21" s="31">
        <f t="shared" si="4"/>
        <v>1</v>
      </c>
      <c r="AC21" s="32">
        <f t="shared" si="5"/>
        <v>0</v>
      </c>
      <c r="AD21" s="33">
        <f t="shared" si="6"/>
        <v>1</v>
      </c>
      <c r="AE21" s="34">
        <f t="shared" si="7"/>
        <v>0</v>
      </c>
      <c r="AF21" s="35">
        <f t="shared" si="10"/>
        <v>0</v>
      </c>
      <c r="AG21" s="47">
        <f t="shared" si="8"/>
        <v>0</v>
      </c>
      <c r="AH21" s="48">
        <f t="shared" si="0"/>
        <v>0</v>
      </c>
      <c r="AI21" s="36">
        <f t="shared" si="1"/>
        <v>0</v>
      </c>
      <c r="AJ21" s="36">
        <f t="shared" si="2"/>
        <v>0</v>
      </c>
      <c r="AK21" s="37" t="str">
        <f t="shared" si="3"/>
        <v>-</v>
      </c>
      <c r="AL21" s="49" t="str">
        <f t="shared" si="3"/>
        <v>-</v>
      </c>
      <c r="AM21" s="19"/>
    </row>
    <row r="22" spans="1:39" ht="20.100000000000001" customHeight="1" x14ac:dyDescent="0.15">
      <c r="A22" s="56"/>
      <c r="B22" s="66">
        <f t="shared" si="11"/>
        <v>45908</v>
      </c>
      <c r="C22" s="67">
        <f t="shared" si="9"/>
        <v>45908</v>
      </c>
      <c r="D22" s="42" t="s">
        <v>26</v>
      </c>
      <c r="E22" s="114" t="s">
        <v>34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6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19"/>
      <c r="AB22" s="31">
        <f t="shared" si="4"/>
        <v>2</v>
      </c>
      <c r="AC22" s="32">
        <f t="shared" si="5"/>
        <v>0</v>
      </c>
      <c r="AD22" s="33">
        <f t="shared" si="6"/>
        <v>0</v>
      </c>
      <c r="AE22" s="34">
        <f t="shared" si="7"/>
        <v>0</v>
      </c>
      <c r="AF22" s="35">
        <f t="shared" si="10"/>
        <v>0</v>
      </c>
      <c r="AG22" s="47">
        <f t="shared" si="8"/>
        <v>0</v>
      </c>
      <c r="AH22" s="48">
        <f t="shared" si="0"/>
        <v>0</v>
      </c>
      <c r="AI22" s="36">
        <f t="shared" si="1"/>
        <v>0</v>
      </c>
      <c r="AJ22" s="36">
        <f t="shared" si="2"/>
        <v>0</v>
      </c>
      <c r="AK22" s="37" t="str">
        <f t="shared" si="3"/>
        <v>-</v>
      </c>
      <c r="AL22" s="49" t="str">
        <f t="shared" si="3"/>
        <v>-</v>
      </c>
      <c r="AM22" s="19"/>
    </row>
    <row r="23" spans="1:39" ht="20.100000000000001" customHeight="1" x14ac:dyDescent="0.15">
      <c r="A23" s="56"/>
      <c r="B23" s="66">
        <f t="shared" si="11"/>
        <v>45909</v>
      </c>
      <c r="C23" s="67">
        <f t="shared" si="9"/>
        <v>45909</v>
      </c>
      <c r="D23" s="42" t="s">
        <v>26</v>
      </c>
      <c r="E23" s="114" t="s">
        <v>34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6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9"/>
      <c r="AB23" s="31">
        <f t="shared" si="4"/>
        <v>3</v>
      </c>
      <c r="AC23" s="32">
        <f t="shared" si="5"/>
        <v>0</v>
      </c>
      <c r="AD23" s="33">
        <f t="shared" si="6"/>
        <v>0</v>
      </c>
      <c r="AE23" s="34">
        <f t="shared" si="7"/>
        <v>0</v>
      </c>
      <c r="AF23" s="35">
        <f t="shared" si="10"/>
        <v>0</v>
      </c>
      <c r="AG23" s="47">
        <f t="shared" si="8"/>
        <v>0</v>
      </c>
      <c r="AH23" s="48">
        <f t="shared" si="0"/>
        <v>0</v>
      </c>
      <c r="AI23" s="36">
        <f t="shared" si="1"/>
        <v>0</v>
      </c>
      <c r="AJ23" s="36">
        <f t="shared" si="2"/>
        <v>0</v>
      </c>
      <c r="AK23" s="37" t="str">
        <f t="shared" si="3"/>
        <v>-</v>
      </c>
      <c r="AL23" s="49" t="str">
        <f t="shared" si="3"/>
        <v>-</v>
      </c>
      <c r="AM23" s="19"/>
    </row>
    <row r="24" spans="1:39" ht="20.100000000000001" customHeight="1" x14ac:dyDescent="0.15">
      <c r="A24" s="56"/>
      <c r="B24" s="66">
        <f t="shared" si="11"/>
        <v>45910</v>
      </c>
      <c r="C24" s="67">
        <f t="shared" si="9"/>
        <v>45910</v>
      </c>
      <c r="D24" s="42" t="s">
        <v>26</v>
      </c>
      <c r="E24" s="114" t="s">
        <v>34</v>
      </c>
      <c r="F24" s="115"/>
      <c r="G24" s="115"/>
      <c r="H24" s="115"/>
      <c r="I24" s="115"/>
      <c r="J24" s="115"/>
      <c r="K24" s="115"/>
      <c r="L24" s="115"/>
      <c r="M24" s="115"/>
      <c r="N24" s="115"/>
      <c r="O24" s="116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9"/>
      <c r="AB24" s="31">
        <f t="shared" si="4"/>
        <v>4</v>
      </c>
      <c r="AC24" s="32">
        <f t="shared" si="5"/>
        <v>0</v>
      </c>
      <c r="AD24" s="33">
        <f>IF(AB24=1,1,0)</f>
        <v>0</v>
      </c>
      <c r="AE24" s="34">
        <f t="shared" si="7"/>
        <v>0</v>
      </c>
      <c r="AF24" s="35">
        <f t="shared" si="10"/>
        <v>0</v>
      </c>
      <c r="AG24" s="47">
        <f t="shared" si="8"/>
        <v>0</v>
      </c>
      <c r="AH24" s="48">
        <f>IF(D24="○",1,0)</f>
        <v>0</v>
      </c>
      <c r="AI24" s="36">
        <f t="shared" si="1"/>
        <v>0</v>
      </c>
      <c r="AJ24" s="36">
        <f t="shared" si="2"/>
        <v>0</v>
      </c>
      <c r="AK24" s="37" t="str">
        <f t="shared" si="3"/>
        <v>-</v>
      </c>
      <c r="AL24" s="49" t="str">
        <f t="shared" si="3"/>
        <v>-</v>
      </c>
      <c r="AM24" s="19"/>
    </row>
    <row r="25" spans="1:39" ht="20.100000000000001" customHeight="1" x14ac:dyDescent="0.15">
      <c r="A25" s="56"/>
      <c r="B25" s="66">
        <f t="shared" si="11"/>
        <v>45911</v>
      </c>
      <c r="C25" s="67">
        <f t="shared" si="9"/>
        <v>45911</v>
      </c>
      <c r="D25" s="42" t="s">
        <v>26</v>
      </c>
      <c r="E25" s="114" t="s">
        <v>34</v>
      </c>
      <c r="F25" s="115"/>
      <c r="G25" s="115"/>
      <c r="H25" s="115"/>
      <c r="I25" s="115"/>
      <c r="J25" s="115"/>
      <c r="K25" s="115"/>
      <c r="L25" s="115"/>
      <c r="M25" s="115"/>
      <c r="N25" s="115"/>
      <c r="O25" s="116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9"/>
      <c r="AB25" s="31">
        <f t="shared" si="4"/>
        <v>5</v>
      </c>
      <c r="AC25" s="32">
        <f t="shared" si="5"/>
        <v>0</v>
      </c>
      <c r="AD25" s="33">
        <f t="shared" si="6"/>
        <v>0</v>
      </c>
      <c r="AE25" s="34">
        <f>IF(D25="*",0,1)</f>
        <v>0</v>
      </c>
      <c r="AF25" s="35">
        <f t="shared" si="10"/>
        <v>0</v>
      </c>
      <c r="AG25" s="47">
        <f t="shared" si="8"/>
        <v>0</v>
      </c>
      <c r="AH25" s="48">
        <f t="shared" si="0"/>
        <v>0</v>
      </c>
      <c r="AI25" s="36">
        <f t="shared" si="1"/>
        <v>0</v>
      </c>
      <c r="AJ25" s="36">
        <f t="shared" si="2"/>
        <v>0</v>
      </c>
      <c r="AK25" s="37" t="str">
        <f t="shared" si="3"/>
        <v>-</v>
      </c>
      <c r="AL25" s="49" t="str">
        <f t="shared" si="3"/>
        <v>-</v>
      </c>
      <c r="AM25" s="19"/>
    </row>
    <row r="26" spans="1:39" ht="20.100000000000001" customHeight="1" x14ac:dyDescent="0.15">
      <c r="A26" s="56"/>
      <c r="B26" s="66">
        <f t="shared" si="11"/>
        <v>45912</v>
      </c>
      <c r="C26" s="67">
        <f t="shared" si="9"/>
        <v>45912</v>
      </c>
      <c r="D26" s="42" t="s">
        <v>26</v>
      </c>
      <c r="E26" s="114" t="s">
        <v>35</v>
      </c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9"/>
      <c r="AB26" s="31">
        <f t="shared" si="4"/>
        <v>6</v>
      </c>
      <c r="AC26" s="32">
        <f t="shared" si="5"/>
        <v>0</v>
      </c>
      <c r="AD26" s="33">
        <f t="shared" si="6"/>
        <v>0</v>
      </c>
      <c r="AE26" s="34">
        <f t="shared" si="7"/>
        <v>0</v>
      </c>
      <c r="AF26" s="35">
        <f>IF(AND(AC26=1,AE26=1),1,0)</f>
        <v>0</v>
      </c>
      <c r="AG26" s="47">
        <f t="shared" si="8"/>
        <v>0</v>
      </c>
      <c r="AH26" s="48">
        <f t="shared" si="0"/>
        <v>0</v>
      </c>
      <c r="AI26" s="36">
        <f t="shared" si="1"/>
        <v>0</v>
      </c>
      <c r="AJ26" s="36">
        <f t="shared" si="2"/>
        <v>0</v>
      </c>
      <c r="AK26" s="37" t="str">
        <f t="shared" si="3"/>
        <v>-</v>
      </c>
      <c r="AL26" s="49" t="str">
        <f t="shared" si="3"/>
        <v>-</v>
      </c>
      <c r="AM26" s="19"/>
    </row>
    <row r="27" spans="1:39" ht="20.100000000000001" customHeight="1" x14ac:dyDescent="0.15">
      <c r="A27" s="56"/>
      <c r="B27" s="66">
        <f t="shared" si="11"/>
        <v>45913</v>
      </c>
      <c r="C27" s="67">
        <f t="shared" si="9"/>
        <v>45913</v>
      </c>
      <c r="D27" s="42" t="s">
        <v>26</v>
      </c>
      <c r="E27" s="114"/>
      <c r="F27" s="115"/>
      <c r="G27" s="115"/>
      <c r="H27" s="115"/>
      <c r="I27" s="115"/>
      <c r="J27" s="115"/>
      <c r="K27" s="115"/>
      <c r="L27" s="115"/>
      <c r="M27" s="115"/>
      <c r="N27" s="115"/>
      <c r="O27" s="116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9"/>
      <c r="AB27" s="31">
        <f t="shared" si="4"/>
        <v>7</v>
      </c>
      <c r="AC27" s="32">
        <f>IF(AB27=7,1,0)</f>
        <v>1</v>
      </c>
      <c r="AD27" s="33">
        <f t="shared" si="6"/>
        <v>0</v>
      </c>
      <c r="AE27" s="34">
        <f t="shared" si="7"/>
        <v>0</v>
      </c>
      <c r="AF27" s="35">
        <f t="shared" si="10"/>
        <v>0</v>
      </c>
      <c r="AG27" s="47">
        <f t="shared" si="8"/>
        <v>0</v>
      </c>
      <c r="AH27" s="48">
        <f t="shared" si="0"/>
        <v>0</v>
      </c>
      <c r="AI27" s="36">
        <f t="shared" si="1"/>
        <v>0</v>
      </c>
      <c r="AJ27" s="36">
        <f t="shared" si="2"/>
        <v>0</v>
      </c>
      <c r="AK27" s="37" t="str">
        <f t="shared" si="3"/>
        <v>-</v>
      </c>
      <c r="AL27" s="49" t="str">
        <f t="shared" si="3"/>
        <v>-</v>
      </c>
      <c r="AM27" s="19"/>
    </row>
    <row r="28" spans="1:39" ht="20.100000000000001" customHeight="1" x14ac:dyDescent="0.15">
      <c r="A28" s="56"/>
      <c r="B28" s="66">
        <f t="shared" si="11"/>
        <v>45914</v>
      </c>
      <c r="C28" s="67">
        <f t="shared" si="9"/>
        <v>45914</v>
      </c>
      <c r="D28" s="42" t="s">
        <v>26</v>
      </c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9"/>
      <c r="AB28" s="31">
        <f t="shared" si="4"/>
        <v>1</v>
      </c>
      <c r="AC28" s="32">
        <f t="shared" si="5"/>
        <v>0</v>
      </c>
      <c r="AD28" s="33">
        <f t="shared" si="6"/>
        <v>1</v>
      </c>
      <c r="AE28" s="34">
        <f t="shared" si="7"/>
        <v>0</v>
      </c>
      <c r="AF28" s="35">
        <f t="shared" si="10"/>
        <v>0</v>
      </c>
      <c r="AG28" s="47">
        <f t="shared" si="8"/>
        <v>0</v>
      </c>
      <c r="AH28" s="48">
        <f t="shared" si="0"/>
        <v>0</v>
      </c>
      <c r="AI28" s="36">
        <f t="shared" si="1"/>
        <v>0</v>
      </c>
      <c r="AJ28" s="36">
        <f t="shared" si="2"/>
        <v>0</v>
      </c>
      <c r="AK28" s="37" t="str">
        <f t="shared" si="3"/>
        <v>-</v>
      </c>
      <c r="AL28" s="49" t="str">
        <f t="shared" si="3"/>
        <v>-</v>
      </c>
      <c r="AM28" s="19"/>
    </row>
    <row r="29" spans="1:39" ht="20.100000000000001" customHeight="1" x14ac:dyDescent="0.15">
      <c r="A29" s="56"/>
      <c r="B29" s="66">
        <f t="shared" si="11"/>
        <v>45915</v>
      </c>
      <c r="C29" s="67">
        <f t="shared" si="9"/>
        <v>45915</v>
      </c>
      <c r="D29" s="42" t="s">
        <v>26</v>
      </c>
      <c r="E29" s="114"/>
      <c r="F29" s="115"/>
      <c r="G29" s="115"/>
      <c r="H29" s="115"/>
      <c r="I29" s="115"/>
      <c r="J29" s="115"/>
      <c r="K29" s="115"/>
      <c r="L29" s="115"/>
      <c r="M29" s="115"/>
      <c r="N29" s="115"/>
      <c r="O29" s="11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9"/>
      <c r="AB29" s="31">
        <f t="shared" si="4"/>
        <v>2</v>
      </c>
      <c r="AC29" s="32">
        <f t="shared" si="5"/>
        <v>0</v>
      </c>
      <c r="AD29" s="33">
        <f t="shared" si="6"/>
        <v>0</v>
      </c>
      <c r="AE29" s="34">
        <f t="shared" si="7"/>
        <v>0</v>
      </c>
      <c r="AF29" s="35">
        <f t="shared" si="10"/>
        <v>0</v>
      </c>
      <c r="AG29" s="47">
        <f t="shared" si="8"/>
        <v>0</v>
      </c>
      <c r="AH29" s="48">
        <f t="shared" si="0"/>
        <v>0</v>
      </c>
      <c r="AI29" s="36">
        <f t="shared" si="1"/>
        <v>0</v>
      </c>
      <c r="AJ29" s="36">
        <f t="shared" si="2"/>
        <v>0</v>
      </c>
      <c r="AK29" s="37" t="str">
        <f t="shared" si="3"/>
        <v>-</v>
      </c>
      <c r="AL29" s="49" t="str">
        <f t="shared" si="3"/>
        <v>-</v>
      </c>
      <c r="AM29" s="19"/>
    </row>
    <row r="30" spans="1:39" ht="20.100000000000001" customHeight="1" x14ac:dyDescent="0.15">
      <c r="A30" s="56"/>
      <c r="B30" s="66">
        <f t="shared" si="11"/>
        <v>45916</v>
      </c>
      <c r="C30" s="67">
        <f t="shared" si="9"/>
        <v>45916</v>
      </c>
      <c r="D30" s="42" t="s">
        <v>26</v>
      </c>
      <c r="E30" s="114"/>
      <c r="F30" s="115"/>
      <c r="G30" s="115"/>
      <c r="H30" s="115"/>
      <c r="I30" s="115"/>
      <c r="J30" s="115"/>
      <c r="K30" s="115"/>
      <c r="L30" s="115"/>
      <c r="M30" s="115"/>
      <c r="N30" s="115"/>
      <c r="O30" s="11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9"/>
      <c r="AB30" s="31">
        <f t="shared" si="4"/>
        <v>3</v>
      </c>
      <c r="AC30" s="32">
        <f t="shared" si="5"/>
        <v>0</v>
      </c>
      <c r="AD30" s="33">
        <f t="shared" si="6"/>
        <v>0</v>
      </c>
      <c r="AE30" s="34">
        <f t="shared" si="7"/>
        <v>0</v>
      </c>
      <c r="AF30" s="35">
        <f t="shared" si="10"/>
        <v>0</v>
      </c>
      <c r="AG30" s="47">
        <f t="shared" si="8"/>
        <v>0</v>
      </c>
      <c r="AH30" s="48">
        <f t="shared" si="0"/>
        <v>0</v>
      </c>
      <c r="AI30" s="36">
        <f t="shared" si="1"/>
        <v>0</v>
      </c>
      <c r="AJ30" s="36">
        <f t="shared" si="2"/>
        <v>0</v>
      </c>
      <c r="AK30" s="37" t="str">
        <f t="shared" si="3"/>
        <v>-</v>
      </c>
      <c r="AL30" s="49" t="str">
        <f t="shared" si="3"/>
        <v>-</v>
      </c>
      <c r="AM30" s="19"/>
    </row>
    <row r="31" spans="1:39" ht="20.100000000000001" customHeight="1" x14ac:dyDescent="0.15">
      <c r="A31" s="56"/>
      <c r="B31" s="66">
        <f t="shared" si="11"/>
        <v>45917</v>
      </c>
      <c r="C31" s="67">
        <f t="shared" si="9"/>
        <v>45917</v>
      </c>
      <c r="D31" s="42" t="s">
        <v>26</v>
      </c>
      <c r="E31" s="114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9"/>
      <c r="AB31" s="31">
        <f t="shared" si="4"/>
        <v>4</v>
      </c>
      <c r="AC31" s="32">
        <f t="shared" si="5"/>
        <v>0</v>
      </c>
      <c r="AD31" s="33">
        <f t="shared" si="6"/>
        <v>0</v>
      </c>
      <c r="AE31" s="34">
        <f t="shared" si="7"/>
        <v>0</v>
      </c>
      <c r="AF31" s="38">
        <f t="shared" si="10"/>
        <v>0</v>
      </c>
      <c r="AG31" s="47">
        <f t="shared" si="8"/>
        <v>0</v>
      </c>
      <c r="AH31" s="48">
        <f t="shared" si="0"/>
        <v>0</v>
      </c>
      <c r="AI31" s="36">
        <f t="shared" si="1"/>
        <v>0</v>
      </c>
      <c r="AJ31" s="36">
        <f t="shared" si="2"/>
        <v>0</v>
      </c>
      <c r="AK31" s="37" t="str">
        <f t="shared" si="3"/>
        <v>-</v>
      </c>
      <c r="AL31" s="49" t="str">
        <f t="shared" si="3"/>
        <v>-</v>
      </c>
      <c r="AM31" s="19"/>
    </row>
    <row r="32" spans="1:39" ht="20.100000000000001" customHeight="1" x14ac:dyDescent="0.15">
      <c r="A32" s="56"/>
      <c r="B32" s="66">
        <f t="shared" si="11"/>
        <v>45918</v>
      </c>
      <c r="C32" s="67">
        <f t="shared" si="9"/>
        <v>45918</v>
      </c>
      <c r="D32" s="42" t="s">
        <v>26</v>
      </c>
      <c r="E32" s="114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9"/>
      <c r="AB32" s="31">
        <f t="shared" si="4"/>
        <v>5</v>
      </c>
      <c r="AC32" s="32">
        <f t="shared" si="5"/>
        <v>0</v>
      </c>
      <c r="AD32" s="33">
        <f t="shared" si="6"/>
        <v>0</v>
      </c>
      <c r="AE32" s="34">
        <f t="shared" si="7"/>
        <v>0</v>
      </c>
      <c r="AF32" s="35">
        <f t="shared" si="10"/>
        <v>0</v>
      </c>
      <c r="AG32" s="47">
        <f t="shared" si="8"/>
        <v>0</v>
      </c>
      <c r="AH32" s="48">
        <f t="shared" si="0"/>
        <v>0</v>
      </c>
      <c r="AI32" s="36">
        <f t="shared" si="1"/>
        <v>0</v>
      </c>
      <c r="AJ32" s="36">
        <f t="shared" si="2"/>
        <v>0</v>
      </c>
      <c r="AK32" s="37" t="str">
        <f t="shared" si="3"/>
        <v>-</v>
      </c>
      <c r="AL32" s="49" t="str">
        <f t="shared" si="3"/>
        <v>-</v>
      </c>
      <c r="AM32" s="19"/>
    </row>
    <row r="33" spans="1:40" ht="20.100000000000001" customHeight="1" x14ac:dyDescent="0.15">
      <c r="A33" s="56"/>
      <c r="B33" s="66">
        <f t="shared" si="11"/>
        <v>45919</v>
      </c>
      <c r="C33" s="67">
        <f t="shared" si="9"/>
        <v>45919</v>
      </c>
      <c r="D33" s="42" t="s">
        <v>26</v>
      </c>
      <c r="E33" s="114"/>
      <c r="F33" s="115"/>
      <c r="G33" s="115"/>
      <c r="H33" s="115"/>
      <c r="I33" s="115"/>
      <c r="J33" s="115"/>
      <c r="K33" s="115"/>
      <c r="L33" s="115"/>
      <c r="M33" s="115"/>
      <c r="N33" s="115"/>
      <c r="O33" s="11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9"/>
      <c r="AB33" s="31">
        <f t="shared" si="4"/>
        <v>6</v>
      </c>
      <c r="AC33" s="32">
        <f t="shared" si="5"/>
        <v>0</v>
      </c>
      <c r="AD33" s="33">
        <f t="shared" si="6"/>
        <v>0</v>
      </c>
      <c r="AE33" s="34">
        <f t="shared" si="7"/>
        <v>0</v>
      </c>
      <c r="AF33" s="35">
        <f t="shared" si="10"/>
        <v>0</v>
      </c>
      <c r="AG33" s="47">
        <f t="shared" si="8"/>
        <v>0</v>
      </c>
      <c r="AH33" s="48">
        <f t="shared" si="0"/>
        <v>0</v>
      </c>
      <c r="AI33" s="36">
        <f t="shared" si="1"/>
        <v>0</v>
      </c>
      <c r="AJ33" s="36">
        <f t="shared" si="2"/>
        <v>0</v>
      </c>
      <c r="AK33" s="37" t="str">
        <f t="shared" si="3"/>
        <v>-</v>
      </c>
      <c r="AL33" s="49" t="str">
        <f t="shared" si="3"/>
        <v>-</v>
      </c>
      <c r="AM33" s="19"/>
    </row>
    <row r="34" spans="1:40" ht="20.100000000000001" customHeight="1" x14ac:dyDescent="0.15">
      <c r="A34" s="56"/>
      <c r="B34" s="66">
        <f t="shared" si="11"/>
        <v>45920</v>
      </c>
      <c r="C34" s="67">
        <f t="shared" si="9"/>
        <v>45920</v>
      </c>
      <c r="D34" s="42" t="s">
        <v>26</v>
      </c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9"/>
      <c r="AB34" s="31">
        <f t="shared" si="4"/>
        <v>7</v>
      </c>
      <c r="AC34" s="32">
        <f t="shared" si="5"/>
        <v>1</v>
      </c>
      <c r="AD34" s="33">
        <f>IF(AB34=1,1,0)</f>
        <v>0</v>
      </c>
      <c r="AE34" s="34">
        <f t="shared" si="7"/>
        <v>0</v>
      </c>
      <c r="AF34" s="35">
        <f t="shared" si="10"/>
        <v>0</v>
      </c>
      <c r="AG34" s="47">
        <f t="shared" si="8"/>
        <v>0</v>
      </c>
      <c r="AH34" s="48">
        <f t="shared" si="0"/>
        <v>0</v>
      </c>
      <c r="AI34" s="36">
        <f t="shared" si="1"/>
        <v>0</v>
      </c>
      <c r="AJ34" s="36">
        <f t="shared" si="2"/>
        <v>0</v>
      </c>
      <c r="AK34" s="37" t="str">
        <f t="shared" si="3"/>
        <v>-</v>
      </c>
      <c r="AL34" s="49" t="str">
        <f t="shared" si="3"/>
        <v>-</v>
      </c>
      <c r="AM34" s="19"/>
    </row>
    <row r="35" spans="1:40" ht="20.100000000000001" customHeight="1" x14ac:dyDescent="0.15">
      <c r="A35" s="56"/>
      <c r="B35" s="66">
        <f t="shared" si="11"/>
        <v>45921</v>
      </c>
      <c r="C35" s="67">
        <f t="shared" si="9"/>
        <v>45921</v>
      </c>
      <c r="D35" s="42" t="s">
        <v>26</v>
      </c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9"/>
      <c r="AB35" s="31">
        <f t="shared" si="4"/>
        <v>1</v>
      </c>
      <c r="AC35" s="32">
        <f t="shared" si="5"/>
        <v>0</v>
      </c>
      <c r="AD35" s="33">
        <f t="shared" si="6"/>
        <v>1</v>
      </c>
      <c r="AE35" s="34">
        <f t="shared" si="7"/>
        <v>0</v>
      </c>
      <c r="AF35" s="35">
        <f t="shared" si="10"/>
        <v>0</v>
      </c>
      <c r="AG35" s="47">
        <f t="shared" si="8"/>
        <v>0</v>
      </c>
      <c r="AH35" s="48">
        <f t="shared" si="0"/>
        <v>0</v>
      </c>
      <c r="AI35" s="36">
        <f t="shared" si="1"/>
        <v>0</v>
      </c>
      <c r="AJ35" s="36">
        <f t="shared" si="2"/>
        <v>0</v>
      </c>
      <c r="AK35" s="37" t="str">
        <f t="shared" si="3"/>
        <v>-</v>
      </c>
      <c r="AL35" s="49" t="str">
        <f t="shared" si="3"/>
        <v>-</v>
      </c>
      <c r="AM35" s="19"/>
    </row>
    <row r="36" spans="1:40" ht="20.100000000000001" customHeight="1" x14ac:dyDescent="0.15">
      <c r="A36" s="56"/>
      <c r="B36" s="66">
        <f t="shared" si="11"/>
        <v>45922</v>
      </c>
      <c r="C36" s="67">
        <f t="shared" si="9"/>
        <v>45922</v>
      </c>
      <c r="D36" s="42" t="s">
        <v>26</v>
      </c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9"/>
      <c r="AB36" s="31">
        <f t="shared" si="4"/>
        <v>2</v>
      </c>
      <c r="AC36" s="32">
        <f t="shared" si="5"/>
        <v>0</v>
      </c>
      <c r="AD36" s="33">
        <f t="shared" si="6"/>
        <v>0</v>
      </c>
      <c r="AE36" s="34">
        <f t="shared" si="7"/>
        <v>0</v>
      </c>
      <c r="AF36" s="35">
        <f t="shared" si="10"/>
        <v>0</v>
      </c>
      <c r="AG36" s="47">
        <f t="shared" si="8"/>
        <v>0</v>
      </c>
      <c r="AH36" s="48">
        <f t="shared" si="0"/>
        <v>0</v>
      </c>
      <c r="AI36" s="36">
        <f t="shared" si="1"/>
        <v>0</v>
      </c>
      <c r="AJ36" s="36">
        <f t="shared" si="2"/>
        <v>0</v>
      </c>
      <c r="AK36" s="37" t="str">
        <f t="shared" si="3"/>
        <v>-</v>
      </c>
      <c r="AL36" s="49" t="str">
        <f t="shared" si="3"/>
        <v>-</v>
      </c>
      <c r="AM36" s="19"/>
    </row>
    <row r="37" spans="1:40" ht="20.100000000000001" customHeight="1" x14ac:dyDescent="0.15">
      <c r="A37" s="56"/>
      <c r="B37" s="66">
        <f t="shared" si="11"/>
        <v>45923</v>
      </c>
      <c r="C37" s="67">
        <f t="shared" si="9"/>
        <v>45923</v>
      </c>
      <c r="D37" s="42" t="s">
        <v>26</v>
      </c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9"/>
      <c r="AB37" s="31">
        <f t="shared" si="4"/>
        <v>3</v>
      </c>
      <c r="AC37" s="32">
        <f t="shared" si="5"/>
        <v>0</v>
      </c>
      <c r="AD37" s="33">
        <f t="shared" si="6"/>
        <v>0</v>
      </c>
      <c r="AE37" s="34">
        <f t="shared" si="7"/>
        <v>0</v>
      </c>
      <c r="AF37" s="35">
        <f t="shared" si="10"/>
        <v>0</v>
      </c>
      <c r="AG37" s="47">
        <f t="shared" si="8"/>
        <v>0</v>
      </c>
      <c r="AH37" s="48">
        <f t="shared" si="0"/>
        <v>0</v>
      </c>
      <c r="AI37" s="36">
        <f t="shared" si="1"/>
        <v>0</v>
      </c>
      <c r="AJ37" s="36">
        <f t="shared" si="2"/>
        <v>0</v>
      </c>
      <c r="AK37" s="37" t="str">
        <f t="shared" si="3"/>
        <v>-</v>
      </c>
      <c r="AL37" s="49" t="str">
        <f t="shared" si="3"/>
        <v>-</v>
      </c>
      <c r="AM37" s="19"/>
    </row>
    <row r="38" spans="1:40" ht="20.100000000000001" customHeight="1" x14ac:dyDescent="0.15">
      <c r="A38" s="56"/>
      <c r="B38" s="66">
        <f t="shared" si="11"/>
        <v>45924</v>
      </c>
      <c r="C38" s="67">
        <f t="shared" si="9"/>
        <v>45924</v>
      </c>
      <c r="D38" s="42" t="s">
        <v>26</v>
      </c>
      <c r="E38" s="114"/>
      <c r="F38" s="115"/>
      <c r="G38" s="115"/>
      <c r="H38" s="115"/>
      <c r="I38" s="115"/>
      <c r="J38" s="115"/>
      <c r="K38" s="115"/>
      <c r="L38" s="115"/>
      <c r="M38" s="115"/>
      <c r="N38" s="115"/>
      <c r="O38" s="11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9"/>
      <c r="AB38" s="31">
        <f t="shared" si="4"/>
        <v>4</v>
      </c>
      <c r="AC38" s="32">
        <f t="shared" si="5"/>
        <v>0</v>
      </c>
      <c r="AD38" s="33">
        <f t="shared" si="6"/>
        <v>0</v>
      </c>
      <c r="AE38" s="34">
        <f t="shared" si="7"/>
        <v>0</v>
      </c>
      <c r="AF38" s="35">
        <f t="shared" si="10"/>
        <v>0</v>
      </c>
      <c r="AG38" s="47">
        <f t="shared" si="8"/>
        <v>0</v>
      </c>
      <c r="AH38" s="48">
        <f t="shared" si="0"/>
        <v>0</v>
      </c>
      <c r="AI38" s="36">
        <f t="shared" si="1"/>
        <v>0</v>
      </c>
      <c r="AJ38" s="36">
        <f t="shared" si="2"/>
        <v>0</v>
      </c>
      <c r="AK38" s="37" t="str">
        <f t="shared" si="3"/>
        <v>-</v>
      </c>
      <c r="AL38" s="49" t="str">
        <f t="shared" si="3"/>
        <v>-</v>
      </c>
      <c r="AM38" s="19"/>
    </row>
    <row r="39" spans="1:40" ht="20.100000000000001" customHeight="1" x14ac:dyDescent="0.15">
      <c r="A39" s="56"/>
      <c r="B39" s="66">
        <f t="shared" si="11"/>
        <v>45925</v>
      </c>
      <c r="C39" s="67">
        <f t="shared" si="9"/>
        <v>45925</v>
      </c>
      <c r="D39" s="42" t="s">
        <v>26</v>
      </c>
      <c r="E39" s="114"/>
      <c r="F39" s="115"/>
      <c r="G39" s="115"/>
      <c r="H39" s="115"/>
      <c r="I39" s="115"/>
      <c r="J39" s="115"/>
      <c r="K39" s="115"/>
      <c r="L39" s="115"/>
      <c r="M39" s="115"/>
      <c r="N39" s="115"/>
      <c r="O39" s="11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9"/>
      <c r="AB39" s="31">
        <f t="shared" si="4"/>
        <v>5</v>
      </c>
      <c r="AC39" s="32">
        <f t="shared" si="5"/>
        <v>0</v>
      </c>
      <c r="AD39" s="33">
        <f t="shared" si="6"/>
        <v>0</v>
      </c>
      <c r="AE39" s="34">
        <f t="shared" si="7"/>
        <v>0</v>
      </c>
      <c r="AF39" s="35">
        <f t="shared" si="10"/>
        <v>0</v>
      </c>
      <c r="AG39" s="47">
        <f t="shared" si="8"/>
        <v>0</v>
      </c>
      <c r="AH39" s="48">
        <f t="shared" si="0"/>
        <v>0</v>
      </c>
      <c r="AI39" s="36">
        <f t="shared" si="1"/>
        <v>0</v>
      </c>
      <c r="AJ39" s="36">
        <f t="shared" si="2"/>
        <v>0</v>
      </c>
      <c r="AK39" s="37" t="str">
        <f t="shared" si="3"/>
        <v>-</v>
      </c>
      <c r="AL39" s="49" t="str">
        <f t="shared" si="3"/>
        <v>-</v>
      </c>
      <c r="AM39" s="19"/>
    </row>
    <row r="40" spans="1:40" ht="20.100000000000001" customHeight="1" x14ac:dyDescent="0.15">
      <c r="A40" s="56"/>
      <c r="B40" s="66">
        <f t="shared" si="11"/>
        <v>45926</v>
      </c>
      <c r="C40" s="67">
        <f t="shared" si="9"/>
        <v>45926</v>
      </c>
      <c r="D40" s="42" t="s">
        <v>26</v>
      </c>
      <c r="E40" s="114"/>
      <c r="F40" s="115"/>
      <c r="G40" s="115"/>
      <c r="H40" s="115"/>
      <c r="I40" s="115"/>
      <c r="J40" s="115"/>
      <c r="K40" s="115"/>
      <c r="L40" s="115"/>
      <c r="M40" s="115"/>
      <c r="N40" s="115"/>
      <c r="O40" s="11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9"/>
      <c r="AB40" s="31">
        <f t="shared" si="4"/>
        <v>6</v>
      </c>
      <c r="AC40" s="32">
        <f t="shared" si="5"/>
        <v>0</v>
      </c>
      <c r="AD40" s="33">
        <f t="shared" si="6"/>
        <v>0</v>
      </c>
      <c r="AE40" s="34">
        <f t="shared" si="7"/>
        <v>0</v>
      </c>
      <c r="AF40" s="35">
        <f>IF(AND(AC40=1,AE40=1),1,0)</f>
        <v>0</v>
      </c>
      <c r="AG40" s="47">
        <f t="shared" si="8"/>
        <v>0</v>
      </c>
      <c r="AH40" s="48">
        <f t="shared" si="0"/>
        <v>0</v>
      </c>
      <c r="AI40" s="36">
        <f t="shared" si="1"/>
        <v>0</v>
      </c>
      <c r="AJ40" s="36">
        <f t="shared" si="2"/>
        <v>0</v>
      </c>
      <c r="AK40" s="37" t="str">
        <f t="shared" si="3"/>
        <v>-</v>
      </c>
      <c r="AL40" s="49" t="str">
        <f t="shared" si="3"/>
        <v>-</v>
      </c>
      <c r="AM40" s="19"/>
    </row>
    <row r="41" spans="1:40" ht="20.100000000000001" customHeight="1" x14ac:dyDescent="0.15">
      <c r="A41" s="56"/>
      <c r="B41" s="66">
        <f t="shared" si="11"/>
        <v>45927</v>
      </c>
      <c r="C41" s="67">
        <f t="shared" si="9"/>
        <v>45927</v>
      </c>
      <c r="D41" s="42" t="s">
        <v>26</v>
      </c>
      <c r="E41" s="114"/>
      <c r="F41" s="115"/>
      <c r="G41" s="115"/>
      <c r="H41" s="115"/>
      <c r="I41" s="115"/>
      <c r="J41" s="115"/>
      <c r="K41" s="115"/>
      <c r="L41" s="115"/>
      <c r="M41" s="115"/>
      <c r="N41" s="115"/>
      <c r="O41" s="11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9"/>
      <c r="AB41" s="31">
        <f t="shared" si="4"/>
        <v>7</v>
      </c>
      <c r="AC41" s="32">
        <f t="shared" si="5"/>
        <v>1</v>
      </c>
      <c r="AD41" s="33">
        <f t="shared" si="6"/>
        <v>0</v>
      </c>
      <c r="AE41" s="34">
        <f t="shared" si="7"/>
        <v>0</v>
      </c>
      <c r="AF41" s="35">
        <f>IF(AND(AC41=1,AE41=1),1,0)</f>
        <v>0</v>
      </c>
      <c r="AG41" s="47">
        <f t="shared" si="8"/>
        <v>0</v>
      </c>
      <c r="AH41" s="48">
        <f t="shared" si="0"/>
        <v>0</v>
      </c>
      <c r="AI41" s="36">
        <f t="shared" si="1"/>
        <v>0</v>
      </c>
      <c r="AJ41" s="36">
        <f t="shared" si="2"/>
        <v>0</v>
      </c>
      <c r="AK41" s="37" t="str">
        <f t="shared" si="3"/>
        <v>-</v>
      </c>
      <c r="AL41" s="49" t="str">
        <f t="shared" si="3"/>
        <v>-</v>
      </c>
      <c r="AM41" s="19"/>
    </row>
    <row r="42" spans="1:40" ht="20.100000000000001" customHeight="1" x14ac:dyDescent="0.15">
      <c r="A42" s="56"/>
      <c r="B42" s="66">
        <f t="shared" si="11"/>
        <v>45928</v>
      </c>
      <c r="C42" s="67">
        <f>IF(B42&lt;&gt;"",B42,"")</f>
        <v>45928</v>
      </c>
      <c r="D42" s="42" t="s">
        <v>26</v>
      </c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9"/>
      <c r="AB42" s="31">
        <f t="shared" si="4"/>
        <v>1</v>
      </c>
      <c r="AC42" s="32">
        <f t="shared" si="5"/>
        <v>0</v>
      </c>
      <c r="AD42" s="33">
        <f t="shared" si="6"/>
        <v>1</v>
      </c>
      <c r="AE42" s="34">
        <f t="shared" si="7"/>
        <v>0</v>
      </c>
      <c r="AF42" s="35">
        <f t="shared" si="10"/>
        <v>0</v>
      </c>
      <c r="AG42" s="47">
        <f t="shared" si="8"/>
        <v>0</v>
      </c>
      <c r="AH42" s="48">
        <f t="shared" si="0"/>
        <v>0</v>
      </c>
      <c r="AI42" s="36">
        <f t="shared" si="1"/>
        <v>0</v>
      </c>
      <c r="AJ42" s="36">
        <f t="shared" si="2"/>
        <v>0</v>
      </c>
      <c r="AK42" s="37" t="str">
        <f t="shared" si="3"/>
        <v>-</v>
      </c>
      <c r="AL42" s="49" t="str">
        <f t="shared" si="3"/>
        <v>-</v>
      </c>
      <c r="AM42" s="19"/>
    </row>
    <row r="43" spans="1:40" ht="20.100000000000001" customHeight="1" x14ac:dyDescent="0.15">
      <c r="A43" s="56"/>
      <c r="B43" s="66">
        <f>IF(B42="","",IF(DAY(B42+1)=1,"",B42+1))</f>
        <v>45929</v>
      </c>
      <c r="C43" s="67">
        <f>IF(B43&lt;&gt;"",B43,"")</f>
        <v>45929</v>
      </c>
      <c r="D43" s="42" t="s">
        <v>26</v>
      </c>
      <c r="E43" s="114"/>
      <c r="F43" s="115"/>
      <c r="G43" s="115"/>
      <c r="H43" s="115"/>
      <c r="I43" s="115"/>
      <c r="J43" s="115"/>
      <c r="K43" s="115"/>
      <c r="L43" s="115"/>
      <c r="M43" s="115"/>
      <c r="N43" s="115"/>
      <c r="O43" s="11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9"/>
      <c r="AB43" s="31">
        <f>IFERROR(WEEKDAY(B43),"--")</f>
        <v>2</v>
      </c>
      <c r="AC43" s="32">
        <f t="shared" si="5"/>
        <v>0</v>
      </c>
      <c r="AD43" s="33">
        <f t="shared" si="6"/>
        <v>0</v>
      </c>
      <c r="AE43" s="34">
        <f>IF(B43="","",(IF(D43="*",0,1)))</f>
        <v>0</v>
      </c>
      <c r="AF43" s="35">
        <f t="shared" si="10"/>
        <v>0</v>
      </c>
      <c r="AG43" s="47">
        <f t="shared" si="8"/>
        <v>0</v>
      </c>
      <c r="AH43" s="48">
        <f t="shared" si="0"/>
        <v>0</v>
      </c>
      <c r="AI43" s="36">
        <f t="shared" si="1"/>
        <v>0</v>
      </c>
      <c r="AJ43" s="36">
        <f t="shared" si="2"/>
        <v>0</v>
      </c>
      <c r="AK43" s="37" t="str">
        <f t="shared" si="3"/>
        <v>-</v>
      </c>
      <c r="AL43" s="49" t="str">
        <f t="shared" si="3"/>
        <v>-</v>
      </c>
      <c r="AM43" s="19"/>
    </row>
    <row r="44" spans="1:40" ht="20.100000000000001" customHeight="1" x14ac:dyDescent="0.15">
      <c r="A44" s="56"/>
      <c r="B44" s="66">
        <f>IF(B43="","",IF(DAY(B43+1)=1,"",B43+1))</f>
        <v>45930</v>
      </c>
      <c r="C44" s="67">
        <f t="shared" si="9"/>
        <v>45930</v>
      </c>
      <c r="D44" s="42" t="s">
        <v>26</v>
      </c>
      <c r="E44" s="114"/>
      <c r="F44" s="115"/>
      <c r="G44" s="115"/>
      <c r="H44" s="115"/>
      <c r="I44" s="115"/>
      <c r="J44" s="115"/>
      <c r="K44" s="115"/>
      <c r="L44" s="115"/>
      <c r="M44" s="115"/>
      <c r="N44" s="115"/>
      <c r="O44" s="11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9"/>
      <c r="AB44" s="31">
        <f>IFERROR(WEEKDAY(B44),"--")</f>
        <v>3</v>
      </c>
      <c r="AC44" s="32">
        <f>IF(AB44=7,1,0)</f>
        <v>0</v>
      </c>
      <c r="AD44" s="33">
        <f t="shared" si="6"/>
        <v>0</v>
      </c>
      <c r="AE44" s="34">
        <f>IF(B44="","",(IF(D44="*",0,1)))</f>
        <v>0</v>
      </c>
      <c r="AF44" s="35">
        <f t="shared" si="10"/>
        <v>0</v>
      </c>
      <c r="AG44" s="47">
        <f t="shared" si="8"/>
        <v>0</v>
      </c>
      <c r="AH44" s="48">
        <f t="shared" si="0"/>
        <v>0</v>
      </c>
      <c r="AI44" s="36">
        <f>IF(AND(AC44=1,AE44=1,AH44=1),1,0)</f>
        <v>0</v>
      </c>
      <c r="AJ44" s="36">
        <f t="shared" si="2"/>
        <v>0</v>
      </c>
      <c r="AK44" s="37" t="str">
        <f t="shared" si="3"/>
        <v>-</v>
      </c>
      <c r="AL44" s="49" t="str">
        <f t="shared" si="3"/>
        <v>-</v>
      </c>
      <c r="AM44" s="19"/>
    </row>
    <row r="45" spans="1:40" s="4" customFormat="1" ht="20.100000000000001" customHeight="1" thickBot="1" x14ac:dyDescent="0.2">
      <c r="A45" s="56"/>
      <c r="B45" s="68" t="str">
        <f>IF(B44="","",IF(DAY(B44+1)=1,"",B44+1))</f>
        <v/>
      </c>
      <c r="C45" s="69" t="str">
        <f>IF(B45&lt;&gt;"",B45,"")</f>
        <v/>
      </c>
      <c r="D45" s="43"/>
      <c r="E45" s="111"/>
      <c r="F45" s="112"/>
      <c r="G45" s="112"/>
      <c r="H45" s="112"/>
      <c r="I45" s="112"/>
      <c r="J45" s="112"/>
      <c r="K45" s="112"/>
      <c r="L45" s="112"/>
      <c r="M45" s="112"/>
      <c r="N45" s="112"/>
      <c r="O45" s="11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9"/>
      <c r="AB45" s="31" t="str">
        <f>IFERROR(WEEKDAY(B45),"--")</f>
        <v>--</v>
      </c>
      <c r="AC45" s="39">
        <f>IF(AB45=7,1,0)</f>
        <v>0</v>
      </c>
      <c r="AD45" s="40">
        <f>IF(AB45=1,1,0)</f>
        <v>0</v>
      </c>
      <c r="AE45" s="34" t="str">
        <f>IF(B45="","",(IF(D45="*",0,1)))</f>
        <v/>
      </c>
      <c r="AF45" s="35">
        <f>IF(AND(AC45=1,AE45=1),1,0)</f>
        <v>0</v>
      </c>
      <c r="AG45" s="47">
        <f t="shared" si="8"/>
        <v>0</v>
      </c>
      <c r="AH45" s="50">
        <f t="shared" si="0"/>
        <v>0</v>
      </c>
      <c r="AI45" s="51">
        <f t="shared" si="1"/>
        <v>0</v>
      </c>
      <c r="AJ45" s="51">
        <f t="shared" si="2"/>
        <v>0</v>
      </c>
      <c r="AK45" s="52" t="str">
        <f t="shared" si="3"/>
        <v>-</v>
      </c>
      <c r="AL45" s="53" t="str">
        <f t="shared" si="3"/>
        <v>-</v>
      </c>
      <c r="AM45" s="19"/>
      <c r="AN45" s="1"/>
    </row>
    <row r="46" spans="1:40" s="4" customFormat="1" ht="39.950000000000003" customHeight="1" thickTop="1" x14ac:dyDescent="0.15">
      <c r="A46" s="57"/>
      <c r="B46" s="90" t="s">
        <v>41</v>
      </c>
      <c r="C46" s="91"/>
      <c r="D46" s="70">
        <f>COUNTIF(D15:D45,"○")</f>
        <v>0</v>
      </c>
      <c r="E46" s="25"/>
      <c r="F46" s="26"/>
      <c r="G46" s="26"/>
      <c r="H46" s="27"/>
      <c r="I46" s="27"/>
      <c r="J46" s="27"/>
      <c r="K46" s="27"/>
      <c r="L46" s="27"/>
      <c r="M46" s="27"/>
      <c r="N46" s="27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4"/>
      <c r="AB46" s="19"/>
      <c r="AC46" s="19"/>
      <c r="AD46" s="54"/>
      <c r="AE46" s="78"/>
      <c r="AF46" s="1">
        <f>COUNTIFS(AF15:AF45,1)</f>
        <v>0</v>
      </c>
      <c r="AG46" s="1">
        <f>COUNTIFS(AG15:AG45,1)</f>
        <v>0</v>
      </c>
      <c r="AH46" s="19"/>
      <c r="AI46" s="1">
        <f>COUNTIFS(AI15:AI45,"1")</f>
        <v>0</v>
      </c>
      <c r="AJ46" s="1">
        <f>COUNTIFS(AJ15:AJ45,"1")</f>
        <v>0</v>
      </c>
      <c r="AK46" s="77"/>
      <c r="AL46" s="77"/>
      <c r="AM46" s="19"/>
      <c r="AN46" s="1"/>
    </row>
    <row r="47" spans="1:40" s="4" customFormat="1" ht="20.100000000000001" customHeight="1" x14ac:dyDescent="0.15">
      <c r="A47" s="61"/>
      <c r="B47" s="92" t="s">
        <v>48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19"/>
      <c r="AB47" s="19"/>
      <c r="AC47" s="19"/>
      <c r="AD47" s="19"/>
      <c r="AE47" s="30">
        <f>COUNTIFS(AE15:AE45,1)</f>
        <v>5</v>
      </c>
      <c r="AF47" s="93">
        <f>SUM(AF46:AG46)</f>
        <v>0</v>
      </c>
      <c r="AG47" s="94"/>
      <c r="AH47" s="76"/>
      <c r="AI47" s="93">
        <f>SUM(AI46:AJ46)</f>
        <v>0</v>
      </c>
      <c r="AJ47" s="94"/>
      <c r="AK47" s="77"/>
      <c r="AL47" s="19"/>
      <c r="AM47" s="19"/>
      <c r="AN47" s="1"/>
    </row>
    <row r="48" spans="1:40" s="4" customFormat="1" ht="20.100000000000001" customHeight="1" x14ac:dyDescent="0.15">
      <c r="A48" s="6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19"/>
      <c r="AB48" s="19"/>
      <c r="AC48" s="19"/>
      <c r="AD48" s="19"/>
      <c r="AE48" s="29" t="s">
        <v>14</v>
      </c>
      <c r="AF48" s="95" t="s">
        <v>15</v>
      </c>
      <c r="AG48" s="95"/>
      <c r="AH48" s="76"/>
      <c r="AI48" s="9"/>
      <c r="AJ48" s="9"/>
      <c r="AK48" s="77"/>
      <c r="AL48" s="19"/>
      <c r="AM48" s="19"/>
      <c r="AN48" s="1"/>
    </row>
    <row r="49" spans="1:40" s="4" customFormat="1" ht="20.100000000000001" customHeight="1" thickBot="1" x14ac:dyDescent="0.2">
      <c r="A49" s="61"/>
      <c r="B49" s="62"/>
      <c r="C49" s="62"/>
      <c r="D49" s="62"/>
      <c r="E49" s="62"/>
      <c r="F49" s="62"/>
      <c r="G49" s="62"/>
      <c r="H49" s="62"/>
      <c r="I49" s="62"/>
      <c r="J49" s="86"/>
      <c r="K49" s="86"/>
      <c r="L49" s="86"/>
      <c r="M49" s="86"/>
      <c r="N49" s="86"/>
      <c r="O49" s="87" t="s">
        <v>44</v>
      </c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19"/>
      <c r="AB49" s="19"/>
      <c r="AC49" s="19"/>
      <c r="AD49" s="19"/>
      <c r="AE49" s="19"/>
      <c r="AF49" s="9"/>
      <c r="AG49" s="9"/>
      <c r="AH49" s="76"/>
      <c r="AI49" s="9"/>
      <c r="AJ49" s="9"/>
      <c r="AK49" s="77"/>
      <c r="AL49" s="19"/>
      <c r="AM49" s="19"/>
      <c r="AN49" s="1"/>
    </row>
    <row r="50" spans="1:40" s="4" customFormat="1" ht="39.950000000000003" customHeight="1" thickTop="1" x14ac:dyDescent="0.15">
      <c r="A50" s="57"/>
      <c r="B50" s="96" t="s">
        <v>40</v>
      </c>
      <c r="C50" s="96"/>
      <c r="D50" s="74" t="s">
        <v>38</v>
      </c>
      <c r="E50" s="96" t="s">
        <v>39</v>
      </c>
      <c r="F50" s="96"/>
      <c r="G50" s="24"/>
      <c r="H50" s="24"/>
      <c r="I50" s="24"/>
      <c r="J50" s="97" t="s">
        <v>45</v>
      </c>
      <c r="K50" s="98"/>
      <c r="L50" s="99"/>
      <c r="M50" s="100" t="s">
        <v>46</v>
      </c>
      <c r="N50" s="98"/>
      <c r="O50" s="101"/>
      <c r="P50" s="55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80"/>
      <c r="AB50" s="72"/>
      <c r="AC50" s="72"/>
      <c r="AD50" s="72"/>
      <c r="AE50" s="72"/>
      <c r="AF50" s="102"/>
      <c r="AG50" s="102"/>
      <c r="AH50" s="102"/>
      <c r="AI50" s="72"/>
      <c r="AJ50" s="72"/>
      <c r="AK50" s="9"/>
      <c r="AL50" s="9"/>
      <c r="AM50" s="19"/>
      <c r="AN50" s="1"/>
    </row>
    <row r="51" spans="1:40" s="4" customFormat="1" ht="24.95" customHeight="1" thickBot="1" x14ac:dyDescent="0.2">
      <c r="A51" s="59"/>
      <c r="B51" s="103">
        <f>IF(O12=0,"",AE47)</f>
        <v>5</v>
      </c>
      <c r="C51" s="103"/>
      <c r="D51" s="71">
        <f>AF47</f>
        <v>0</v>
      </c>
      <c r="E51" s="104">
        <f>IF(B51=0,"-",IF(B51="","",ROUNDDOWN(D46/B51,3)))</f>
        <v>0</v>
      </c>
      <c r="F51" s="104"/>
      <c r="G51" s="85"/>
      <c r="H51" s="85"/>
      <c r="I51" s="85"/>
      <c r="J51" s="105" t="str">
        <f>IF(B51="","",AI51)</f>
        <v>達成</v>
      </c>
      <c r="K51" s="106"/>
      <c r="L51" s="107"/>
      <c r="M51" s="108" t="str">
        <f>IF(B51="","",IF(D51=0,"達成",IF(D51-D46=D51,"未達成",IF(D51/D46&lt;=1,"達成","未達成"))))</f>
        <v>達成</v>
      </c>
      <c r="N51" s="106"/>
      <c r="O51" s="109"/>
      <c r="P51" s="82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0"/>
      <c r="AB51" s="72"/>
      <c r="AC51" s="72"/>
      <c r="AD51" s="72"/>
      <c r="AE51" s="72"/>
      <c r="AF51" s="110" t="s">
        <v>47</v>
      </c>
      <c r="AG51" s="110"/>
      <c r="AH51" s="110"/>
      <c r="AI51" s="89" t="str">
        <f>IF(COUNTIF(AK15:AL45,"未達成"),"未達成","達成")</f>
        <v>達成</v>
      </c>
      <c r="AJ51" s="89"/>
      <c r="AK51" s="24"/>
      <c r="AL51" s="9"/>
      <c r="AM51" s="19"/>
      <c r="AN51" s="1"/>
    </row>
    <row r="52" spans="1:40" ht="20.100000000000001" customHeight="1" thickTop="1" x14ac:dyDescent="0.1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6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46" t="s">
        <v>5</v>
      </c>
      <c r="AB52" s="9"/>
      <c r="AC52" s="24"/>
      <c r="AD52" s="9"/>
      <c r="AE52" s="15"/>
      <c r="AF52" s="15"/>
      <c r="AG52" s="15"/>
      <c r="AH52" s="15"/>
      <c r="AI52" s="15"/>
      <c r="AJ52" s="19"/>
      <c r="AK52" s="24"/>
      <c r="AL52" s="9"/>
      <c r="AM52" s="19"/>
    </row>
    <row r="53" spans="1:40" ht="20.100000000000001" customHeight="1" x14ac:dyDescent="0.15">
      <c r="A53" s="9"/>
      <c r="B53" s="9"/>
      <c r="C53" s="9"/>
      <c r="D53" s="9"/>
      <c r="E53" s="54"/>
      <c r="F53" s="84"/>
      <c r="G53" s="84"/>
      <c r="H53" s="84"/>
      <c r="I53" s="84"/>
      <c r="J53" s="84"/>
      <c r="K53" s="84"/>
      <c r="L53" s="84"/>
      <c r="M53" s="84"/>
      <c r="N53" s="84"/>
      <c r="O53" s="84" t="s">
        <v>49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6" t="s">
        <v>12</v>
      </c>
      <c r="AB53" s="9"/>
      <c r="AC53" s="9"/>
      <c r="AD53" s="9"/>
      <c r="AE53" s="79"/>
      <c r="AF53" s="79"/>
      <c r="AG53" s="79"/>
      <c r="AH53" s="79"/>
      <c r="AI53" s="79"/>
      <c r="AJ53" s="19"/>
      <c r="AK53" s="24"/>
      <c r="AL53" s="9"/>
      <c r="AM53" s="19"/>
    </row>
    <row r="54" spans="1:40" ht="22.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8"/>
      <c r="K54" s="8"/>
      <c r="L54" s="8"/>
      <c r="N54" s="3"/>
      <c r="O54" s="88" t="s">
        <v>53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46"/>
      <c r="AB54" s="9"/>
      <c r="AC54" s="9"/>
      <c r="AD54" s="9"/>
      <c r="AE54" s="19"/>
      <c r="AF54" s="19"/>
      <c r="AG54" s="19"/>
      <c r="AH54" s="19"/>
      <c r="AI54" s="19"/>
      <c r="AJ54" s="19"/>
      <c r="AK54" s="19"/>
      <c r="AL54" s="19"/>
      <c r="AM54" s="19"/>
    </row>
    <row r="55" spans="1:40" ht="22.5" customHeight="1" x14ac:dyDescent="0.15">
      <c r="A55" s="19"/>
      <c r="B55" s="9"/>
      <c r="C55" s="8"/>
      <c r="D55" s="8"/>
      <c r="E55" s="8"/>
      <c r="F55" s="8"/>
      <c r="G55" s="8"/>
      <c r="H55" s="9"/>
      <c r="I55" s="8"/>
      <c r="J55" s="8"/>
      <c r="K55" s="8"/>
      <c r="L55" s="8"/>
      <c r="M55" s="8"/>
      <c r="N55" s="9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19"/>
      <c r="AB55" s="9"/>
      <c r="AC55" s="9"/>
      <c r="AD55" s="9"/>
      <c r="AE55" s="19"/>
      <c r="AF55" s="19"/>
      <c r="AG55" s="19"/>
      <c r="AH55" s="19"/>
      <c r="AI55" s="19"/>
      <c r="AJ55" s="19"/>
      <c r="AK55" s="19"/>
      <c r="AL55" s="19"/>
      <c r="AM55" s="19"/>
    </row>
    <row r="56" spans="1:40" ht="22.5" customHeight="1" x14ac:dyDescent="0.15">
      <c r="AC56" s="2"/>
      <c r="AD56" s="2"/>
    </row>
    <row r="57" spans="1:40" ht="22.5" customHeight="1" x14ac:dyDescent="0.15">
      <c r="B57" s="5"/>
      <c r="C57" s="5"/>
      <c r="D57" s="5"/>
      <c r="E57" s="5"/>
      <c r="F57" s="5"/>
      <c r="G57" s="5"/>
      <c r="AC57" s="2"/>
      <c r="AD57" s="2"/>
    </row>
    <row r="58" spans="1:40" ht="22.5" customHeight="1" x14ac:dyDescent="0.15"/>
    <row r="59" spans="1:40" ht="22.5" customHeight="1" x14ac:dyDescent="0.15"/>
    <row r="60" spans="1:40" ht="22.5" customHeight="1" x14ac:dyDescent="0.15"/>
    <row r="61" spans="1:40" ht="22.5" customHeight="1" x14ac:dyDescent="0.15"/>
    <row r="62" spans="1:40" ht="22.5" customHeight="1" x14ac:dyDescent="0.15"/>
    <row r="63" spans="1:40" ht="22.5" customHeight="1" x14ac:dyDescent="0.15"/>
    <row r="64" spans="1:40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</sheetData>
  <sheetProtection sheet="1" objects="1" scenarios="1"/>
  <dataConsolidate/>
  <mergeCells count="67">
    <mergeCell ref="AI51:AJ51"/>
    <mergeCell ref="B46:C46"/>
    <mergeCell ref="B47:O48"/>
    <mergeCell ref="AF47:AG47"/>
    <mergeCell ref="AI47:AJ47"/>
    <mergeCell ref="AF48:AG48"/>
    <mergeCell ref="B50:C50"/>
    <mergeCell ref="E50:F50"/>
    <mergeCell ref="J50:L50"/>
    <mergeCell ref="M50:O50"/>
    <mergeCell ref="AF50:AH50"/>
    <mergeCell ref="B51:C51"/>
    <mergeCell ref="E51:F51"/>
    <mergeCell ref="J51:L51"/>
    <mergeCell ref="M51:O51"/>
    <mergeCell ref="AF51:AH51"/>
    <mergeCell ref="E45:O45"/>
    <mergeCell ref="E34:O34"/>
    <mergeCell ref="E35:O35"/>
    <mergeCell ref="E36:O36"/>
    <mergeCell ref="E37:O37"/>
    <mergeCell ref="E38:O38"/>
    <mergeCell ref="E39:O39"/>
    <mergeCell ref="E40:O40"/>
    <mergeCell ref="E41:O41"/>
    <mergeCell ref="E42:O42"/>
    <mergeCell ref="E43:O43"/>
    <mergeCell ref="E44:O44"/>
    <mergeCell ref="E33:O33"/>
    <mergeCell ref="E22:O22"/>
    <mergeCell ref="E23:O23"/>
    <mergeCell ref="E24:O24"/>
    <mergeCell ref="E25:O25"/>
    <mergeCell ref="E26:O26"/>
    <mergeCell ref="E27:O27"/>
    <mergeCell ref="E28:O28"/>
    <mergeCell ref="E29:O29"/>
    <mergeCell ref="E30:O30"/>
    <mergeCell ref="E31:O31"/>
    <mergeCell ref="E32:O32"/>
    <mergeCell ref="E21:O21"/>
    <mergeCell ref="AH13:AH14"/>
    <mergeCell ref="AI13:AI14"/>
    <mergeCell ref="AJ13:AJ14"/>
    <mergeCell ref="AK13:AK14"/>
    <mergeCell ref="E16:O16"/>
    <mergeCell ref="E17:O17"/>
    <mergeCell ref="E18:O18"/>
    <mergeCell ref="E19:O19"/>
    <mergeCell ref="E20:O20"/>
    <mergeCell ref="AL13:AL14"/>
    <mergeCell ref="E15:O15"/>
    <mergeCell ref="AB13:AB14"/>
    <mergeCell ref="AC13:AC14"/>
    <mergeCell ref="AD13:AD14"/>
    <mergeCell ref="AE13:AE14"/>
    <mergeCell ref="AF13:AF14"/>
    <mergeCell ref="AG13:AG14"/>
    <mergeCell ref="B13:B14"/>
    <mergeCell ref="C13:C14"/>
    <mergeCell ref="D13:D14"/>
    <mergeCell ref="E13:O14"/>
    <mergeCell ref="B7:O7"/>
    <mergeCell ref="B9:C9"/>
    <mergeCell ref="B10:C10"/>
    <mergeCell ref="B11:C11"/>
    <mergeCell ref="B12:D12"/>
  </mergeCells>
  <phoneticPr fontId="1"/>
  <conditionalFormatting sqref="A15:A45">
    <cfRule type="expression" dxfId="12" priority="4">
      <formula>A14=A15</formula>
    </cfRule>
  </conditionalFormatting>
  <conditionalFormatting sqref="B15:C45">
    <cfRule type="expression" dxfId="11" priority="9">
      <formula>WEEKDAY($B15)=7</formula>
    </cfRule>
  </conditionalFormatting>
  <conditionalFormatting sqref="B15:D45 AB16:AB45">
    <cfRule type="expression" dxfId="10" priority="5">
      <formula>WEEKDAY($B15)=1</formula>
    </cfRule>
    <cfRule type="expression" dxfId="9" priority="6">
      <formula>WEEKDAY($B15)=7</formula>
    </cfRule>
  </conditionalFormatting>
  <conditionalFormatting sqref="D15:O44">
    <cfRule type="expression" dxfId="8" priority="10">
      <formula>WEEKDAY($B15)=7</formula>
    </cfRule>
  </conditionalFormatting>
  <conditionalFormatting sqref="G51">
    <cfRule type="containsText" dxfId="7" priority="3" operator="containsText" text="未達成">
      <formula>NOT(ISERROR(SEARCH("未達成",G51)))</formula>
    </cfRule>
  </conditionalFormatting>
  <conditionalFormatting sqref="J51">
    <cfRule type="containsText" dxfId="6" priority="1" operator="containsText" text="未達成">
      <formula>NOT(ISERROR(SEARCH("未達成",J51)))</formula>
    </cfRule>
  </conditionalFormatting>
  <conditionalFormatting sqref="M51 P51">
    <cfRule type="containsText" dxfId="5" priority="2" operator="containsText" text="未達成">
      <formula>NOT(ISERROR(SEARCH("未達成",M51)))</formula>
    </cfRule>
  </conditionalFormatting>
  <conditionalFormatting sqref="AA15:AB15">
    <cfRule type="expression" dxfId="4" priority="7">
      <formula>WEEKDAY($B15)=1</formula>
    </cfRule>
    <cfRule type="expression" dxfId="3" priority="8">
      <formula>WEEKDAY($B15)=7</formula>
    </cfRule>
  </conditionalFormatting>
  <conditionalFormatting sqref="AB10">
    <cfRule type="expression" dxfId="2" priority="11">
      <formula>WEEKDAY($A10)=6</formula>
    </cfRule>
  </conditionalFormatting>
  <conditionalFormatting sqref="AC11">
    <cfRule type="expression" dxfId="1" priority="12">
      <formula>WEEKDAY($A11)=1</formula>
    </cfRule>
    <cfRule type="expression" dxfId="0" priority="13">
      <formula>WEEKDAY($A11)=7</formula>
    </cfRule>
  </conditionalFormatting>
  <dataValidations count="1">
    <dataValidation type="list" allowBlank="1" showInputMessage="1" showErrorMessage="1" sqref="D15:D45" xr:uid="{F7E6AA18-EE76-491D-B8C4-52EDAF9BDAEF}">
      <formula1>$AA$52:$AA$54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8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【入力用】</vt:lpstr>
      <vt:lpstr>※記入方法</vt:lpstr>
      <vt:lpstr>※記入例（6月）</vt:lpstr>
      <vt:lpstr>※記入例（7月）</vt:lpstr>
      <vt:lpstr>※記入例（８月）</vt:lpstr>
      <vt:lpstr>※記入例（9月）</vt:lpstr>
      <vt:lpstr>【入力用】!Print_Area</vt:lpstr>
      <vt:lpstr>※記入方法!Print_Area</vt:lpstr>
      <vt:lpstr>'※記入例（6月）'!Print_Area</vt:lpstr>
      <vt:lpstr>'※記入例（7月）'!Print_Area</vt:lpstr>
      <vt:lpstr>'※記入例（８月）'!Print_Area</vt:lpstr>
      <vt:lpstr>'※記入例（9月）'!Print_Area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2025-12-05T06:28:11Z</cp:lastPrinted>
  <dcterms:created xsi:type="dcterms:W3CDTF">2020-02-13T06:38:58Z</dcterms:created>
  <dcterms:modified xsi:type="dcterms:W3CDTF">2025-12-05T06:28:22Z</dcterms:modified>
</cp:coreProperties>
</file>